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maribo\Downloads\SW3000\Intro kit\"/>
    </mc:Choice>
  </mc:AlternateContent>
  <xr:revisionPtr revIDLastSave="0" documentId="13_ncr:1_{8FBCE066-2980-4183-9305-98BE8A0D380E}" xr6:coauthVersionLast="47" xr6:coauthVersionMax="47" xr10:uidLastSave="{00000000-0000-0000-0000-000000000000}"/>
  <bookViews>
    <workbookView xWindow="-120" yWindow="-120" windowWidth="29040" windowHeight="15840" tabRatio="819" firstSheet="2" activeTab="2" xr2:uid="{00000000-000D-0000-FFFF-FFFF00000000}"/>
  </bookViews>
  <sheets>
    <sheet name="Fact sheet" sheetId="18" r:id="rId1"/>
    <sheet name="Models" sheetId="44" r:id="rId2"/>
    <sheet name="Technical Specs" sheetId="60" r:id="rId3"/>
    <sheet name="Features" sheetId="42" r:id="rId4"/>
    <sheet name="Default Accessory" sheetId="47" r:id="rId5"/>
    <sheet name="Accessories" sheetId="46" r:id="rId6"/>
    <sheet name="EDC Battery Program" sheetId="49" r:id="rId7"/>
    <sheet name="Runing time calculater" sheetId="48" r:id="rId8"/>
  </sheets>
  <definedNames>
    <definedName name="_xlnm.Print_Area" localSheetId="2">'Technical Specs'!$A$1:$H$50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48" l="1"/>
  <c r="F25" i="48"/>
  <c r="F39" i="48"/>
  <c r="F53" i="48"/>
  <c r="E53" i="48"/>
  <c r="D53" i="48"/>
  <c r="C53" i="48"/>
  <c r="B45" i="48"/>
  <c r="C54" i="48"/>
  <c r="C55" i="48"/>
  <c r="E39" i="48"/>
  <c r="D39" i="48"/>
  <c r="C39" i="48"/>
  <c r="B31" i="48"/>
  <c r="F40" i="48"/>
  <c r="F41" i="48"/>
  <c r="E25" i="48"/>
  <c r="D25" i="48"/>
  <c r="C25" i="48"/>
  <c r="B17" i="48"/>
  <c r="D26" i="48"/>
  <c r="D27" i="48"/>
  <c r="C11" i="48"/>
  <c r="D11" i="48"/>
  <c r="E11" i="48"/>
  <c r="B3" i="48"/>
  <c r="F54" i="48"/>
  <c r="F55" i="48"/>
  <c r="D7" i="18"/>
  <c r="E7" i="18"/>
  <c r="D9" i="18"/>
  <c r="E9" i="18"/>
  <c r="D11" i="18"/>
  <c r="E11" i="18"/>
  <c r="C26" i="48"/>
  <c r="C27" i="48"/>
  <c r="E26" i="48"/>
  <c r="E27" i="48"/>
  <c r="C12" i="48"/>
  <c r="C13" i="48"/>
  <c r="E12" i="48"/>
  <c r="E13" i="48"/>
  <c r="D54" i="48"/>
  <c r="D55" i="48"/>
  <c r="D12" i="48"/>
  <c r="D13" i="48"/>
  <c r="C40" i="48"/>
  <c r="C41" i="48"/>
  <c r="E54" i="48"/>
  <c r="E55" i="48"/>
  <c r="D40" i="48"/>
  <c r="D41" i="48"/>
  <c r="E40" i="48"/>
  <c r="E41" i="48"/>
  <c r="F26" i="48"/>
  <c r="F27" i="48"/>
  <c r="F12" i="48"/>
  <c r="F1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 Zhu</author>
  </authors>
  <commentList>
    <comment ref="B29" authorId="0" shapeId="0" xr:uid="{BA963DEF-E9D2-44EA-8A43-083FBE8F64C7}">
      <text>
        <r>
          <rPr>
            <b/>
            <sz val="9"/>
            <color indexed="81"/>
            <rFont val="宋体"/>
            <family val="3"/>
            <charset val="134"/>
          </rPr>
          <t>Julia Zhu: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11"/>
            <color indexed="81"/>
            <rFont val="宋体"/>
            <family val="3"/>
            <charset val="134"/>
          </rPr>
          <t>AGM LEOCH LDC6-245 is 210
AGM Fullriver DC245-6 is 198
AGM US Batteries US AGM 6V260 is 220</t>
        </r>
      </text>
    </comment>
  </commentList>
</comments>
</file>

<file path=xl/sharedStrings.xml><?xml version="1.0" encoding="utf-8"?>
<sst xmlns="http://schemas.openxmlformats.org/spreadsheetml/2006/main" count="645" uniqueCount="312">
  <si>
    <t>FACT SHEET</t>
  </si>
  <si>
    <t>Write the text in this column</t>
  </si>
  <si>
    <t>Factsheet level</t>
  </si>
  <si>
    <t>Product</t>
  </si>
  <si>
    <t>Header</t>
  </si>
  <si>
    <t>Total char. written</t>
  </si>
  <si>
    <t>Catalogue text - max. 300 characters</t>
  </si>
  <si>
    <t>Master Description - max. 2000 characters</t>
  </si>
  <si>
    <r>
      <rPr>
        <b/>
        <sz val="10"/>
        <color rgb="FF000000"/>
        <rFont val="Arial"/>
        <family val="2"/>
      </rPr>
      <t xml:space="preserve">Master Key selling points - max 600 characters. </t>
    </r>
    <r>
      <rPr>
        <sz val="10"/>
        <color rgb="FF000000"/>
        <rFont val="Arial"/>
        <family val="2"/>
      </rPr>
      <t>Make minimum 4 key selling points. Always start with " - ".  Do not make any "-" in the text as this will be interpreted as a "bullet point".</t>
    </r>
  </si>
  <si>
    <t>MODELS</t>
  </si>
  <si>
    <t xml:space="preserve">BATTERY </t>
  </si>
  <si>
    <t>L1</t>
  </si>
  <si>
    <t>L1 Description</t>
  </si>
  <si>
    <t>L2</t>
  </si>
  <si>
    <t>L2 Description</t>
  </si>
  <si>
    <t>L3</t>
  </si>
  <si>
    <t>L3 Description</t>
  </si>
  <si>
    <t>L4</t>
  </si>
  <si>
    <t>L4 Description</t>
  </si>
  <si>
    <t>L5</t>
  </si>
  <si>
    <t>L5 Description</t>
  </si>
  <si>
    <t>Models (PCS)</t>
  </si>
  <si>
    <t>EU &amp; UK</t>
  </si>
  <si>
    <t>US</t>
  </si>
  <si>
    <t>CHINA</t>
  </si>
  <si>
    <t>Floor cleaning &amp; maintenance</t>
  </si>
  <si>
    <t>Sweepers</t>
  </si>
  <si>
    <t>Ride on sweepers w/manual dump</t>
  </si>
  <si>
    <t>94436</t>
  </si>
  <si>
    <t>SW3000</t>
  </si>
  <si>
    <t>8204</t>
  </si>
  <si>
    <t>Master Description</t>
  </si>
  <si>
    <t>SW3000 EU/UK SWEEPER</t>
  </si>
  <si>
    <t>SW3000 LI-ION EU/UK SWEEPER</t>
  </si>
  <si>
    <t>SW3000 LI-ION US SWEEPER</t>
  </si>
  <si>
    <t>SW3000 CN SWEEPER</t>
  </si>
  <si>
    <t>Ref. No. Stock code</t>
  </si>
  <si>
    <t>EAN Code</t>
  </si>
  <si>
    <t>Prod.hierarchy L4 94436</t>
  </si>
  <si>
    <t>L5 - 8204</t>
  </si>
  <si>
    <t>SW3000 Techinical Specification Parameter</t>
  </si>
  <si>
    <t>Technical Parameters</t>
  </si>
  <si>
    <t>SW3000 lead Acid battery version</t>
  </si>
  <si>
    <t>SW3000 li-ion battery version</t>
  </si>
  <si>
    <t>Web/Brochure</t>
  </si>
  <si>
    <t>Machine length (mm/Inches)</t>
  </si>
  <si>
    <t>1620 mm/63.8 Inches</t>
  </si>
  <si>
    <t>Battery voltage</t>
  </si>
  <si>
    <t>DC 24 V</t>
  </si>
  <si>
    <t>Machine width (without side brooms) (mm/Inches)</t>
  </si>
  <si>
    <t>1055 mm/41.5 Inches</t>
  </si>
  <si>
    <t>Working width (without side brooms) (mm/Inches)</t>
  </si>
  <si>
    <t>700 mm/27.6 Inches</t>
  </si>
  <si>
    <t>Machine height (mm/Inches)</t>
  </si>
  <si>
    <t>1260 mm/49.6 Inches</t>
  </si>
  <si>
    <t>Working width (with two side brooms) (mm/Inches)</t>
  </si>
  <si>
    <t>1350 mm /53.1 Inches</t>
  </si>
  <si>
    <t>Machine height with overhead guard (mm/Inches)</t>
  </si>
  <si>
    <t>1986mm/78.2 Inches</t>
  </si>
  <si>
    <t>Hopper volume (L/Gal.)</t>
  </si>
  <si>
    <t>100L/26.4Gal.</t>
  </si>
  <si>
    <t>Maximum driving speed</t>
  </si>
  <si>
    <t>8 km/per hour  /  5 Miles per hour</t>
  </si>
  <si>
    <t>Minimum turning aisle</t>
  </si>
  <si>
    <t>2550 mm / 100,4inch</t>
  </si>
  <si>
    <t>Minimum ground clearance (excluding blades) (mm/Inches)</t>
  </si>
  <si>
    <t>60 mm/2.4 Inches</t>
  </si>
  <si>
    <t>Productivity theoretical</t>
  </si>
  <si>
    <t>8100m²/h / 9682yd²/h</t>
  </si>
  <si>
    <t>Main broom size (diameter x length) (mm/Inmches)</t>
  </si>
  <si>
    <t>300x700 mm/11.8x27.6 Inches</t>
  </si>
  <si>
    <t xml:space="preserve">Noise level (ISO 11201, ISO 4871) (LpA) </t>
  </si>
  <si>
    <t>72±3 dB(A)</t>
  </si>
  <si>
    <t>Side broom size (mm/Inches)</t>
  </si>
  <si>
    <t>500 mm/19.7 Inches</t>
  </si>
  <si>
    <t>Machine gross weight without operator (GVW) (kg/Lbs.)</t>
  </si>
  <si>
    <t>563kg/1241.2 Lbs.</t>
  </si>
  <si>
    <t>406kg/895.1Lbs.</t>
  </si>
  <si>
    <t>Main broom speed (rpm)</t>
  </si>
  <si>
    <t>600 rpm</t>
  </si>
  <si>
    <t>Side broom speed (rpm)</t>
  </si>
  <si>
    <t>0~98 rpm</t>
  </si>
  <si>
    <t>Front wheel ground pressure per unit area (N/mm²)</t>
  </si>
  <si>
    <t>0.588 N/mm²</t>
  </si>
  <si>
    <t>0.486 N/mm²</t>
  </si>
  <si>
    <t>Rear wheel ground pressure per unit area (N/mm²)</t>
  </si>
  <si>
    <t>0.447 N/mm²</t>
  </si>
  <si>
    <t>0.357 N/mm²</t>
  </si>
  <si>
    <t>Machine weight (without battery) (kg/Lbs.)</t>
  </si>
  <si>
    <t>350 kg/771.6 Lbs.</t>
  </si>
  <si>
    <t>354 kg/780.4 Lbs.</t>
  </si>
  <si>
    <t>Recommended maximum operator weight of machine(kg/Lbs.)</t>
  </si>
  <si>
    <t>120Kg/265Lbs.</t>
  </si>
  <si>
    <t>SW3000 lead icid battery version</t>
  </si>
  <si>
    <t>Main broom motor (W/HP)</t>
  </si>
  <si>
    <t>Input624W Output500W / Input0.85HP Output 0.68HP</t>
  </si>
  <si>
    <t>Side broom motor(W/HP)</t>
  </si>
  <si>
    <t>Input280W Output100W / Input0.38HP Output 0.14HP</t>
  </si>
  <si>
    <t>Drive motor(W/HP)</t>
  </si>
  <si>
    <t>Input936W Output650W / Input1.2HP Output 0.88HP</t>
  </si>
  <si>
    <t>Suction Motor(W/HP)</t>
  </si>
  <si>
    <t>Input168W Output139W/ Input0.23 HP Output 0.19HP</t>
  </si>
  <si>
    <t>Vibration motor(W/HP)</t>
  </si>
  <si>
    <t>Input144W Output100W / Input0.2HP Output 0.14HP</t>
  </si>
  <si>
    <t>Rated power (W/HP)</t>
  </si>
  <si>
    <t>2640W/3.6 HP</t>
  </si>
  <si>
    <t>Power consumption (W/HP)</t>
  </si>
  <si>
    <t>948W/1.3HP</t>
  </si>
  <si>
    <t>823W/1.1HP</t>
  </si>
  <si>
    <t>Sound power (ISO 3744, ISO 4871) (LwA)</t>
  </si>
  <si>
    <t>86 dB(A)</t>
  </si>
  <si>
    <t xml:space="preserve">Vibration level at the operator's arms (ISO 5349-1) (*) </t>
  </si>
  <si>
    <t>&lt;2.5m/s²</t>
  </si>
  <si>
    <t xml:space="preserve">Vibration level at the operator's body (ISO 2631-1) (*) </t>
  </si>
  <si>
    <t>＜0.5 m/s²</t>
  </si>
  <si>
    <t>Motor protection rating</t>
  </si>
  <si>
    <t>IP24</t>
  </si>
  <si>
    <t>(*) Performance parameters under normal working conditions on a flat asphalt surface</t>
  </si>
  <si>
    <t xml:space="preserve">Performance </t>
  </si>
  <si>
    <t>Maximum reverse speed</t>
  </si>
  <si>
    <t>4 km/per hour  /  2.5 Miles per hou4</t>
  </si>
  <si>
    <t>Gradeability (L=140 meters)</t>
  </si>
  <si>
    <t>2550 mm</t>
  </si>
  <si>
    <t>Productivity practical</t>
  </si>
  <si>
    <t>5670m²/h / 6782yd²/h</t>
  </si>
  <si>
    <t>Battery</t>
  </si>
  <si>
    <t xml:space="preserve">Battery compartment dimensions (mm) (length x width x height) </t>
  </si>
  <si>
    <t>770 x 340 x 300</t>
  </si>
  <si>
    <t>Dust collection and filtration</t>
  </si>
  <si>
    <t xml:space="preserve">Filter area </t>
  </si>
  <si>
    <t>3.5 m²</t>
  </si>
  <si>
    <t>Max vacuum</t>
  </si>
  <si>
    <t>8.8 mm H2O</t>
  </si>
  <si>
    <t>Filter shaker method</t>
  </si>
  <si>
    <t>Electric</t>
  </si>
  <si>
    <t>FEATURES</t>
  </si>
  <si>
    <t>SW3000 LI-ION</t>
  </si>
  <si>
    <t>One button start</t>
  </si>
  <si>
    <t>x</t>
  </si>
  <si>
    <t>Lightweight plastic containers</t>
  </si>
  <si>
    <t>Adjustable side broom speed</t>
  </si>
  <si>
    <t>Rear wheel traction</t>
  </si>
  <si>
    <t>LCD display</t>
  </si>
  <si>
    <t>DustGuard (water misting)</t>
  </si>
  <si>
    <t>Front flap for collecting larger debris</t>
  </si>
  <si>
    <t>Electrical filter shaker</t>
  </si>
  <si>
    <t xml:space="preserve">Adjustable seat </t>
  </si>
  <si>
    <t>Working light</t>
  </si>
  <si>
    <t>Li-ion battery version</t>
  </si>
  <si>
    <t>DEFAULT ACCESSORIES</t>
  </si>
  <si>
    <t>Stock code</t>
  </si>
  <si>
    <t>Description</t>
  </si>
  <si>
    <t>Units</t>
  </si>
  <si>
    <t>BROOM SIDE KIT 300x500 PPL 0.8</t>
  </si>
  <si>
    <t>BROOM MAIN KIT 300X700 PPL 0.5</t>
  </si>
  <si>
    <t>WARNING LIGHT KIT</t>
  </si>
  <si>
    <t>FILTER KIT 580X401X80 POLYESTER 3.5m²</t>
  </si>
  <si>
    <t>LI-ION BATTERY 24I-ION BATTERY 24V 50AH</t>
  </si>
  <si>
    <t>-</t>
  </si>
  <si>
    <t>CHARGER 24V 27A LI-ION ACE</t>
  </si>
  <si>
    <t>ACCESSORIES</t>
  </si>
  <si>
    <t>A: Applicable
M: Mountable
I: Included</t>
  </si>
  <si>
    <t>PHASE IN/OUT</t>
  </si>
  <si>
    <t>Accessory</t>
  </si>
  <si>
    <t>Quantity</t>
  </si>
  <si>
    <t>Acc Group</t>
  </si>
  <si>
    <t>New</t>
  </si>
  <si>
    <t>I</t>
  </si>
  <si>
    <t>Old</t>
  </si>
  <si>
    <t>55940587</t>
  </si>
  <si>
    <t>55940604</t>
  </si>
  <si>
    <t>BROOM MAIN KIT 300X700 PPL0.5</t>
  </si>
  <si>
    <t>55945906</t>
  </si>
  <si>
    <t>FILTER KIT 580X401X80 PES 3.5m²</t>
  </si>
  <si>
    <t>55940638</t>
  </si>
  <si>
    <t>BLADE FRONT NR</t>
  </si>
  <si>
    <t>55940934</t>
  </si>
  <si>
    <t>BLADE SIDE NBR</t>
  </si>
  <si>
    <t>55940330</t>
  </si>
  <si>
    <t>BLADE REAR NBR</t>
  </si>
  <si>
    <t>55940757</t>
  </si>
  <si>
    <t>BROOM SIDE KIT MIX STEEL 300x500</t>
  </si>
  <si>
    <t>A</t>
  </si>
  <si>
    <t>55940756</t>
  </si>
  <si>
    <t>BROOM MAIN KIT MIX STEEL 300x700</t>
  </si>
  <si>
    <t>55940589</t>
  </si>
  <si>
    <t>BROOM SIDE NATURAL 300X500</t>
  </si>
  <si>
    <t>55940590</t>
  </si>
  <si>
    <t>BROOM MAIN NATURAL 300X700</t>
  </si>
  <si>
    <t>55945047</t>
  </si>
  <si>
    <t>FOB KIT (TWO KEYS INCLUDED)</t>
  </si>
  <si>
    <t>55945951</t>
  </si>
  <si>
    <t>BLUE LIGHT WARNING KIT</t>
  </si>
  <si>
    <t>M</t>
  </si>
  <si>
    <t>OVERHEAD GUARD  KIT</t>
  </si>
  <si>
    <t>55945837</t>
  </si>
  <si>
    <t>SEAT ARMREST ASSEMBLY SET</t>
  </si>
  <si>
    <t>55945830</t>
  </si>
  <si>
    <t>SEAT BELT SET</t>
  </si>
  <si>
    <t>55945835</t>
  </si>
  <si>
    <t>FILTER KIT HEPA13 580X401X80 pes 3.5㎡</t>
  </si>
  <si>
    <t>OBBOARD CHARGERS</t>
  </si>
  <si>
    <t>CHARGER 24V 25A LEAD-ACID KIT F EU/UK</t>
  </si>
  <si>
    <t>CHARGER 24V 25A LEAD-ACID KIT F US</t>
  </si>
  <si>
    <t>EXTERNAL CHARGE</t>
  </si>
  <si>
    <t>CHARGER HF 24V 25A SB175R EU</t>
  </si>
  <si>
    <t>BATTERY &amp; CHARGER ACCESSORIES</t>
  </si>
  <si>
    <t>LI-ION BATTERY 25.6V 50AH</t>
  </si>
  <si>
    <t>VF89725</t>
  </si>
  <si>
    <t>POWER CORD EU 2M</t>
  </si>
  <si>
    <t>VF89726</t>
  </si>
  <si>
    <t>POWER CORD UK 2M</t>
  </si>
  <si>
    <t>VF89724</t>
  </si>
  <si>
    <t>POWER CORD US 2M</t>
  </si>
  <si>
    <t>LEAD-ACID BATTERY TRAY KIT</t>
  </si>
  <si>
    <t>BATT. 6V-180Ah GEL Monobloc</t>
  </si>
  <si>
    <t>BATT.6V-210AH AGM C5</t>
  </si>
  <si>
    <t>BATT. 6V-200Ah WET Tubular Monobloc</t>
  </si>
  <si>
    <t>Nilfisk</t>
  </si>
  <si>
    <t>Machine Volt</t>
  </si>
  <si>
    <t>Material number Battery</t>
  </si>
  <si>
    <t>Use per machine</t>
  </si>
  <si>
    <t>Description 2 Supplier description)</t>
  </si>
  <si>
    <t>Battery capacity Ah/5h</t>
  </si>
  <si>
    <t>Battery Dimension L*W*H (mm)</t>
  </si>
  <si>
    <t>Weight per battery Kg</t>
  </si>
  <si>
    <t>Weight total Kg</t>
  </si>
  <si>
    <t>Cycles (@80% DOD)</t>
  </si>
  <si>
    <t>Battery Vendor</t>
  </si>
  <si>
    <t>Battery compartment size L*W*H (mm)</t>
  </si>
  <si>
    <t>Estimated running time (h:min)</t>
  </si>
  <si>
    <t>Battery connector</t>
  </si>
  <si>
    <t xml:space="preserve">Material number
External complete charger </t>
  </si>
  <si>
    <t>Description 2 (Supplier description)</t>
  </si>
  <si>
    <t>Charger connector SB</t>
  </si>
  <si>
    <t>Machine connector type</t>
  </si>
  <si>
    <t>Output Volt</t>
  </si>
  <si>
    <t>Input Volt - Frequency</t>
  </si>
  <si>
    <t>Power supply plug</t>
  </si>
  <si>
    <t>Setting Switch position</t>
  </si>
  <si>
    <t>Estimated Charging time (h)</t>
  </si>
  <si>
    <t>Vendor</t>
  </si>
  <si>
    <t>GF 06V-180V</t>
  </si>
  <si>
    <t>244 x 190 x 275</t>
  </si>
  <si>
    <t>Exide</t>
  </si>
  <si>
    <t>Pole</t>
  </si>
  <si>
    <t>CHARGER HF 24V 25A SB175R</t>
  </si>
  <si>
    <t>CBHF2 24V 25A Gel SB175R</t>
  </si>
  <si>
    <t>L00190024</t>
  </si>
  <si>
    <t>SB 175 RED</t>
    <phoneticPr fontId="13" type="noConversion"/>
  </si>
  <si>
    <t>1x230V, 50-60 Hz</t>
  </si>
  <si>
    <t>EU cable extension (SHUKO plug) 909 5633 000</t>
  </si>
  <si>
    <t>OK</t>
  </si>
  <si>
    <t>SPE</t>
  </si>
  <si>
    <t>LDC6-245</t>
  </si>
  <si>
    <t>243 x 187,5 x 275</t>
  </si>
  <si>
    <t>Leoch</t>
  </si>
  <si>
    <t>M8</t>
  </si>
  <si>
    <t>FT 06 200</t>
  </si>
  <si>
    <t>261 x 181 x 269</t>
  </si>
  <si>
    <t>SB 175 RED</t>
  </si>
  <si>
    <t>MOVE SWITCH</t>
  </si>
  <si>
    <t>Battery size Ah C5</t>
  </si>
  <si>
    <t xml:space="preserve">&lt;---Change only </t>
  </si>
  <si>
    <t>Voltage V</t>
  </si>
  <si>
    <t>Battery ACE 50Ah Li-ion C5</t>
  </si>
  <si>
    <t>Li-ion</t>
  </si>
  <si>
    <t>Cleaning application</t>
  </si>
  <si>
    <t>Light</t>
  </si>
  <si>
    <t>Normal</t>
  </si>
  <si>
    <t>Heavy</t>
  </si>
  <si>
    <t>Power Consumption</t>
  </si>
  <si>
    <t>Maximum Input power (W)</t>
  </si>
  <si>
    <t>No side brooms</t>
  </si>
  <si>
    <t>All brooms</t>
  </si>
  <si>
    <t>All brooms + pump</t>
  </si>
  <si>
    <t>All brooms + pump heavy sweeping with slope</t>
  </si>
  <si>
    <t>Fan motor -</t>
  </si>
  <si>
    <t>ACE x 3(SW3000)</t>
  </si>
  <si>
    <t>Traction drive motor -</t>
  </si>
  <si>
    <t>Voltage</t>
  </si>
  <si>
    <t>25,6V</t>
  </si>
  <si>
    <t xml:space="preserve">Main Broom motors - </t>
  </si>
  <si>
    <t>Power Ah</t>
  </si>
  <si>
    <t>Side brooms -</t>
  </si>
  <si>
    <t>280*2=560</t>
    <phoneticPr fontId="13" type="noConversion"/>
  </si>
  <si>
    <t>Charger model</t>
  </si>
  <si>
    <t>Pump -</t>
  </si>
  <si>
    <t>Total (W)</t>
  </si>
  <si>
    <t>Charging time</t>
  </si>
  <si>
    <t>Estimated Run Time ACE Li-ion 100Ah in minutes</t>
  </si>
  <si>
    <t>0-100%</t>
  </si>
  <si>
    <t>383 (min)</t>
  </si>
  <si>
    <t>Estimated Run Time ACE Li-ion 100Ah in hours</t>
  </si>
  <si>
    <t>6,4 (hour)</t>
  </si>
  <si>
    <t>50-90%</t>
  </si>
  <si>
    <t>148 (min)</t>
  </si>
  <si>
    <t>2,5 (hour)</t>
  </si>
  <si>
    <t>Battery Exide 180Ah Gel</t>
  </si>
  <si>
    <t>Gel</t>
  </si>
  <si>
    <t>Rated power (W)</t>
  </si>
  <si>
    <t>Estimated Run Time Exide 180Ah in minutes</t>
  </si>
  <si>
    <t>Estimated Run Time Exide 180Ah in hours</t>
  </si>
  <si>
    <t>AGM</t>
  </si>
  <si>
    <t>Battery Ah TPPL C5 60%</t>
  </si>
  <si>
    <t>TPPL 4x120Ah</t>
  </si>
  <si>
    <t>Medium</t>
  </si>
  <si>
    <t>No side brooms light sweeping</t>
  </si>
  <si>
    <t>All brooms medium sweeping</t>
  </si>
  <si>
    <t>All brooms + pump heavy sweeping</t>
  </si>
  <si>
    <t>Estimated Run Time TPPL 240Ah C5 in minutes</t>
  </si>
  <si>
    <t>Estimated Run Time TPPL 240Ah C5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</si>
</sst>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0.0"/>
  </numFmts>
  <fonts count="3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  <font>
      <b/>
      <sz val="11"/>
      <name val="Arial"/>
      <family val="2"/>
    </font>
    <font>
      <sz val="9"/>
      <name val="宋体"/>
      <family val="3"/>
      <charset val="134"/>
    </font>
    <font>
      <b/>
      <sz val="10"/>
      <color rgb="FF00B050"/>
      <name val="Arial"/>
      <family val="2"/>
    </font>
    <font>
      <sz val="10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36"/>
      <color rgb="FFFF0000"/>
      <name val="Arial"/>
      <family val="2"/>
    </font>
    <font>
      <sz val="18"/>
      <color rgb="FFFF0000"/>
      <name val="Arial"/>
      <family val="2"/>
    </font>
    <font>
      <u/>
      <sz val="14"/>
      <name val="Arial"/>
      <family val="2"/>
    </font>
    <font>
      <b/>
      <sz val="14"/>
      <color theme="1"/>
      <name val="Arial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color indexed="81"/>
      <name val="宋体"/>
      <family val="3"/>
      <charset val="134"/>
    </font>
    <font>
      <b/>
      <sz val="10"/>
      <color rgb="FF00000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1"/>
      <color theme="1"/>
      <name val="Times New Roman"/>
      <family val="1"/>
    </font>
    <font>
      <u val="double"/>
      <sz val="10"/>
      <name val="Arial"/>
      <family val="2"/>
    </font>
    <font>
      <sz val="14"/>
      <color rgb="FF000000"/>
      <name val="Arial"/>
      <family val="2"/>
    </font>
    <font>
      <sz val="14"/>
      <color rgb="FF000000"/>
      <name val="DengXian"/>
    </font>
    <font>
      <sz val="2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thick">
        <color rgb="FF666666"/>
      </bottom>
      <diagonal/>
    </border>
    <border>
      <left/>
      <right style="medium">
        <color rgb="FF999999"/>
      </right>
      <top style="medium">
        <color rgb="FF999999"/>
      </top>
      <bottom style="thick">
        <color rgb="FF666666"/>
      </bottom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  <border>
      <left/>
      <right style="medium">
        <color rgb="FF999999"/>
      </right>
      <top/>
      <bottom style="medium">
        <color rgb="FF99999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189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/>
    <xf numFmtId="0" fontId="0" fillId="0" borderId="1" xfId="0" applyBorder="1" applyAlignment="1">
      <alignment horizontal="left"/>
    </xf>
    <xf numFmtId="49" fontId="5" fillId="0" borderId="0" xfId="0" applyNumberFormat="1" applyFont="1"/>
    <xf numFmtId="49" fontId="0" fillId="0" borderId="1" xfId="0" applyNumberFormat="1" applyBorder="1"/>
    <xf numFmtId="49" fontId="0" fillId="0" borderId="0" xfId="0" applyNumberFormat="1" applyAlignment="1">
      <alignment vertical="top"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0" borderId="1" xfId="0" applyBorder="1" applyAlignment="1">
      <alignment horizontal="center"/>
    </xf>
    <xf numFmtId="0" fontId="7" fillId="0" borderId="7" xfId="0" applyFont="1" applyBorder="1"/>
    <xf numFmtId="0" fontId="1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12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12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6" fillId="0" borderId="1" xfId="0" applyFont="1" applyBorder="1" applyAlignment="1">
      <alignment wrapText="1"/>
    </xf>
    <xf numFmtId="49" fontId="1" fillId="3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1" fillId="0" borderId="12" xfId="0" applyFont="1" applyBorder="1" applyAlignment="1">
      <alignment horizontal="left"/>
    </xf>
    <xf numFmtId="0" fontId="2" fillId="0" borderId="1" xfId="1" applyFont="1" applyBorder="1" applyAlignment="1">
      <alignment horizontal="center" wrapText="1"/>
    </xf>
    <xf numFmtId="0" fontId="1" fillId="0" borderId="1" xfId="0" applyFont="1" applyBorder="1"/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6" fillId="7" borderId="6" xfId="0" applyFont="1" applyFill="1" applyBorder="1"/>
    <xf numFmtId="0" fontId="16" fillId="8" borderId="2" xfId="0" applyFont="1" applyFill="1" applyBorder="1" applyAlignment="1">
      <alignment horizontal="center"/>
    </xf>
    <xf numFmtId="0" fontId="17" fillId="4" borderId="24" xfId="0" applyFont="1" applyFill="1" applyBorder="1"/>
    <xf numFmtId="0" fontId="16" fillId="7" borderId="7" xfId="0" applyFont="1" applyFill="1" applyBorder="1"/>
    <xf numFmtId="0" fontId="17" fillId="6" borderId="9" xfId="0" applyFont="1" applyFill="1" applyBorder="1"/>
    <xf numFmtId="0" fontId="17" fillId="6" borderId="5" xfId="0" applyFont="1" applyFill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25" xfId="0" applyFont="1" applyBorder="1" applyAlignment="1">
      <alignment vertical="top"/>
    </xf>
    <xf numFmtId="0" fontId="16" fillId="0" borderId="26" xfId="0" applyFont="1" applyBorder="1" applyAlignment="1">
      <alignment horizontal="center" vertical="top"/>
    </xf>
    <xf numFmtId="0" fontId="16" fillId="0" borderId="27" xfId="0" applyFont="1" applyBorder="1" applyAlignment="1">
      <alignment vertical="top" wrapText="1"/>
    </xf>
    <xf numFmtId="0" fontId="16" fillId="0" borderId="17" xfId="0" applyFont="1" applyBorder="1" applyAlignment="1">
      <alignment horizontal="center"/>
    </xf>
    <xf numFmtId="0" fontId="16" fillId="0" borderId="3" xfId="0" applyFont="1" applyBorder="1"/>
    <xf numFmtId="0" fontId="16" fillId="0" borderId="28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7" fillId="4" borderId="5" xfId="0" applyFont="1" applyFill="1" applyBorder="1"/>
    <xf numFmtId="0" fontId="17" fillId="6" borderId="2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9" fillId="9" borderId="9" xfId="0" applyFont="1" applyFill="1" applyBorder="1" applyAlignment="1">
      <alignment horizontal="center" vertical="center"/>
    </xf>
    <xf numFmtId="1" fontId="21" fillId="3" borderId="14" xfId="0" applyNumberFormat="1" applyFont="1" applyFill="1" applyBorder="1" applyAlignment="1">
      <alignment horizontal="center"/>
    </xf>
    <xf numFmtId="2" fontId="21" fillId="3" borderId="14" xfId="0" applyNumberFormat="1" applyFont="1" applyFill="1" applyBorder="1" applyAlignment="1">
      <alignment horizontal="center"/>
    </xf>
    <xf numFmtId="165" fontId="21" fillId="3" borderId="14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1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6" fillId="0" borderId="26" xfId="0" applyFont="1" applyBorder="1" applyAlignment="1">
      <alignment horizontal="center" vertical="top" wrapText="1"/>
    </xf>
    <xf numFmtId="0" fontId="25" fillId="0" borderId="0" xfId="0" applyFont="1" applyAlignment="1">
      <alignment vertical="top" wrapText="1"/>
    </xf>
    <xf numFmtId="0" fontId="31" fillId="5" borderId="5" xfId="0" applyFont="1" applyFill="1" applyBorder="1" applyAlignment="1">
      <alignment horizontal="center" vertical="center"/>
    </xf>
    <xf numFmtId="0" fontId="31" fillId="5" borderId="13" xfId="0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1" fillId="11" borderId="14" xfId="0" applyFont="1" applyFill="1" applyBorder="1" applyAlignment="1">
      <alignment horizontal="center" vertical="center"/>
    </xf>
    <xf numFmtId="0" fontId="31" fillId="11" borderId="4" xfId="0" applyFont="1" applyFill="1" applyBorder="1" applyAlignment="1">
      <alignment horizontal="center" vertical="center"/>
    </xf>
    <xf numFmtId="0" fontId="31" fillId="13" borderId="4" xfId="0" applyFont="1" applyFill="1" applyBorder="1" applyAlignment="1">
      <alignment horizontal="center" vertical="center"/>
    </xf>
    <xf numFmtId="0" fontId="32" fillId="12" borderId="14" xfId="0" applyFont="1" applyFill="1" applyBorder="1" applyAlignment="1">
      <alignment horizontal="center" vertical="center"/>
    </xf>
    <xf numFmtId="0" fontId="31" fillId="13" borderId="34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1" fillId="1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/>
    </xf>
    <xf numFmtId="0" fontId="1" fillId="0" borderId="32" xfId="0" applyFont="1" applyBorder="1" applyAlignment="1">
      <alignment horizontal="left"/>
    </xf>
    <xf numFmtId="0" fontId="1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/>
    </xf>
    <xf numFmtId="0" fontId="1" fillId="0" borderId="12" xfId="0" applyFont="1" applyBorder="1"/>
    <xf numFmtId="0" fontId="1" fillId="9" borderId="1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top"/>
    </xf>
    <xf numFmtId="49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/>
    </xf>
    <xf numFmtId="0" fontId="30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14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7" fillId="0" borderId="14" xfId="0" applyFont="1" applyBorder="1" applyAlignment="1">
      <alignment vertical="center"/>
    </xf>
    <xf numFmtId="0" fontId="27" fillId="0" borderId="2" xfId="0" applyFont="1" applyBorder="1" applyAlignment="1">
      <alignment horizontal="center" vertical="center"/>
    </xf>
    <xf numFmtId="0" fontId="27" fillId="0" borderId="5" xfId="0" applyFont="1" applyBorder="1" applyAlignment="1">
      <alignment vertical="center"/>
    </xf>
    <xf numFmtId="0" fontId="1" fillId="9" borderId="0" xfId="0" applyFont="1" applyFill="1" applyAlignment="1">
      <alignment horizontal="center"/>
    </xf>
    <xf numFmtId="0" fontId="15" fillId="9" borderId="1" xfId="0" applyFont="1" applyFill="1" applyBorder="1" applyAlignment="1">
      <alignment horizontal="center" vertical="center" wrapText="1"/>
    </xf>
    <xf numFmtId="1" fontId="0" fillId="9" borderId="1" xfId="0" applyNumberForma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center"/>
    </xf>
    <xf numFmtId="0" fontId="15" fillId="14" borderId="1" xfId="0" applyFont="1" applyFill="1" applyBorder="1" applyAlignment="1">
      <alignment horizontal="center" vertical="center" wrapText="1"/>
    </xf>
    <xf numFmtId="1" fontId="0" fillId="14" borderId="1" xfId="0" applyNumberForma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3" fillId="0" borderId="5" xfId="0" applyFont="1" applyBorder="1" applyAlignment="1">
      <alignment horizontal="center" vertical="center"/>
    </xf>
    <xf numFmtId="0" fontId="27" fillId="0" borderId="9" xfId="0" applyFont="1" applyBorder="1" applyAlignment="1">
      <alignment vertical="center"/>
    </xf>
    <xf numFmtId="0" fontId="27" fillId="0" borderId="24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7" fillId="0" borderId="24" xfId="0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24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9" fontId="27" fillId="0" borderId="24" xfId="0" applyNumberFormat="1" applyFont="1" applyBorder="1" applyAlignment="1">
      <alignment horizontal="center" vertical="center"/>
    </xf>
    <xf numFmtId="0" fontId="26" fillId="0" borderId="24" xfId="0" applyFont="1" applyBorder="1" applyAlignment="1">
      <alignment horizontal="left" vertical="center"/>
    </xf>
    <xf numFmtId="0" fontId="26" fillId="0" borderId="33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1" fillId="13" borderId="2" xfId="0" applyFont="1" applyFill="1" applyBorder="1" applyAlignment="1">
      <alignment horizontal="center" vertical="center"/>
    </xf>
    <xf numFmtId="0" fontId="31" fillId="13" borderId="35" xfId="0" applyFont="1" applyFill="1" applyBorder="1" applyAlignment="1">
      <alignment horizontal="center" vertical="center"/>
    </xf>
    <xf numFmtId="0" fontId="31" fillId="13" borderId="36" xfId="0" applyFont="1" applyFill="1" applyBorder="1" applyAlignment="1">
      <alignment horizontal="center" vertical="center"/>
    </xf>
    <xf numFmtId="0" fontId="18" fillId="9" borderId="7" xfId="0" applyFont="1" applyFill="1" applyBorder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8" fillId="9" borderId="9" xfId="0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1" fontId="21" fillId="3" borderId="24" xfId="0" applyNumberFormat="1" applyFont="1" applyFill="1" applyBorder="1" applyAlignment="1">
      <alignment horizontal="left" vertical="top"/>
    </xf>
    <xf numFmtId="1" fontId="21" fillId="3" borderId="13" xfId="0" applyNumberFormat="1" applyFont="1" applyFill="1" applyBorder="1" applyAlignment="1">
      <alignment horizontal="left" vertical="top"/>
    </xf>
    <xf numFmtId="1" fontId="21" fillId="3" borderId="24" xfId="0" applyNumberFormat="1" applyFont="1" applyFill="1" applyBorder="1" applyAlignment="1">
      <alignment horizontal="left" vertical="center"/>
    </xf>
    <xf numFmtId="1" fontId="21" fillId="3" borderId="13" xfId="0" applyNumberFormat="1" applyFont="1" applyFill="1" applyBorder="1" applyAlignment="1">
      <alignment horizontal="left" vertical="center"/>
    </xf>
  </cellXfs>
  <cellStyles count="3">
    <cellStyle name="Normal" xfId="0" builtinId="0"/>
    <cellStyle name="Normale_Supply chain_Battery" xfId="1" xr:uid="{00000000-0005-0000-0000-000002000000}"/>
    <cellStyle name="常规 2" xfId="2" xr:uid="{9CA96B84-D2AE-4B5D-8128-F3881563C2C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11"/>
  <sheetViews>
    <sheetView workbookViewId="0">
      <selection activeCell="B7" sqref="B7"/>
    </sheetView>
  </sheetViews>
  <sheetFormatPr defaultRowHeight="12.75"/>
  <cols>
    <col min="1" max="1" width="34.7109375" customWidth="1"/>
    <col min="2" max="2" width="58.28515625" style="17" customWidth="1"/>
    <col min="3" max="3" width="2.28515625" customWidth="1"/>
    <col min="4" max="4" width="13.7109375" customWidth="1"/>
    <col min="5" max="5" width="8.7109375" customWidth="1"/>
    <col min="6" max="6" width="4" customWidth="1"/>
  </cols>
  <sheetData>
    <row r="1" spans="1:5" ht="20.25">
      <c r="A1" s="12" t="s">
        <v>0</v>
      </c>
      <c r="B1" s="14" t="s">
        <v>1</v>
      </c>
    </row>
    <row r="3" spans="1:5">
      <c r="A3" s="1" t="s">
        <v>2</v>
      </c>
      <c r="B3" s="38"/>
      <c r="E3" s="39"/>
    </row>
    <row r="4" spans="1:5">
      <c r="A4" s="1" t="s">
        <v>3</v>
      </c>
      <c r="B4" s="15"/>
      <c r="E4" s="3"/>
    </row>
    <row r="5" spans="1:5" ht="21.75" customHeight="1">
      <c r="A5" s="1" t="s">
        <v>4</v>
      </c>
      <c r="B5" s="18"/>
      <c r="E5" s="3"/>
    </row>
    <row r="6" spans="1:5" s="5" customFormat="1" ht="25.5">
      <c r="B6" s="16"/>
      <c r="D6" s="4" t="s">
        <v>5</v>
      </c>
      <c r="E6" s="4"/>
    </row>
    <row r="7" spans="1:5" ht="103.5" customHeight="1">
      <c r="A7" s="2" t="s">
        <v>6</v>
      </c>
      <c r="B7" s="40"/>
      <c r="D7" s="3">
        <f>LEN(B7)</f>
        <v>0</v>
      </c>
      <c r="E7" s="6">
        <f>300-D7</f>
        <v>300</v>
      </c>
    </row>
    <row r="9" spans="1:5" ht="146.25" customHeight="1">
      <c r="A9" s="2" t="s">
        <v>7</v>
      </c>
      <c r="B9" s="40"/>
      <c r="D9" s="3">
        <f>LEN(B9)</f>
        <v>0</v>
      </c>
      <c r="E9" s="3">
        <f>2000-D9</f>
        <v>2000</v>
      </c>
    </row>
    <row r="11" spans="1:5" ht="177" customHeight="1">
      <c r="A11" s="97" t="s">
        <v>8</v>
      </c>
      <c r="B11" s="40"/>
      <c r="D11" s="3">
        <f>LEN(B11)</f>
        <v>0</v>
      </c>
      <c r="E11" s="3">
        <f>800-D11</f>
        <v>800</v>
      </c>
    </row>
  </sheetData>
  <phoneticPr fontId="0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O19"/>
  <sheetViews>
    <sheetView workbookViewId="0">
      <selection activeCell="H28" sqref="H28"/>
    </sheetView>
  </sheetViews>
  <sheetFormatPr defaultColWidth="12.7109375" defaultRowHeight="12.75"/>
  <cols>
    <col min="1" max="1" width="35.7109375" style="7" customWidth="1"/>
    <col min="2" max="5" width="18.28515625" style="8" customWidth="1"/>
    <col min="6" max="6" width="6" style="8" bestFit="1" customWidth="1"/>
    <col min="7" max="7" width="26.140625" style="8" bestFit="1" customWidth="1"/>
    <col min="8" max="8" width="6" style="8" bestFit="1" customWidth="1"/>
    <col min="9" max="9" width="14" style="8" bestFit="1" customWidth="1"/>
    <col min="10" max="10" width="6" style="8" bestFit="1" customWidth="1"/>
    <col min="11" max="11" width="30" style="8" bestFit="1" customWidth="1"/>
    <col min="12" max="12" width="6" style="8" bestFit="1" customWidth="1"/>
    <col min="13" max="13" width="14" style="8" bestFit="1" customWidth="1"/>
    <col min="14" max="14" width="5" style="8" bestFit="1" customWidth="1"/>
    <col min="15" max="15" width="14" style="8" bestFit="1" customWidth="1"/>
    <col min="16" max="16384" width="12.7109375" style="8"/>
  </cols>
  <sheetData>
    <row r="1" spans="1:15" ht="21" customHeight="1" thickBot="1">
      <c r="A1" s="153" t="s">
        <v>9</v>
      </c>
      <c r="B1" s="141" t="s">
        <v>10</v>
      </c>
      <c r="C1" s="141" t="s">
        <v>10</v>
      </c>
      <c r="D1" s="145" t="s">
        <v>10</v>
      </c>
      <c r="E1" s="149" t="s">
        <v>10</v>
      </c>
      <c r="F1" s="47" t="s">
        <v>11</v>
      </c>
      <c r="G1" s="48" t="s">
        <v>12</v>
      </c>
      <c r="H1" s="48" t="s">
        <v>13</v>
      </c>
      <c r="I1" s="48" t="s">
        <v>14</v>
      </c>
      <c r="J1" s="48" t="s">
        <v>15</v>
      </c>
      <c r="K1" s="48" t="s">
        <v>16</v>
      </c>
      <c r="L1" s="48" t="s">
        <v>17</v>
      </c>
      <c r="M1" s="48" t="s">
        <v>18</v>
      </c>
      <c r="N1" s="48" t="s">
        <v>19</v>
      </c>
      <c r="O1" s="48" t="s">
        <v>20</v>
      </c>
    </row>
    <row r="2" spans="1:15" ht="18" customHeight="1" thickTop="1" thickBot="1">
      <c r="A2" s="10" t="s">
        <v>21</v>
      </c>
      <c r="B2" s="116" t="s">
        <v>22</v>
      </c>
      <c r="C2" s="116" t="s">
        <v>22</v>
      </c>
      <c r="D2" s="133" t="s">
        <v>23</v>
      </c>
      <c r="E2" s="134" t="s">
        <v>24</v>
      </c>
      <c r="F2" s="49">
        <v>91200</v>
      </c>
      <c r="G2" s="50" t="s">
        <v>25</v>
      </c>
      <c r="H2" s="50">
        <v>92250</v>
      </c>
      <c r="I2" s="50" t="s">
        <v>26</v>
      </c>
      <c r="J2" s="50">
        <v>93250</v>
      </c>
      <c r="K2" s="50" t="s">
        <v>27</v>
      </c>
      <c r="L2" s="50" t="s">
        <v>28</v>
      </c>
      <c r="M2" s="50" t="s">
        <v>29</v>
      </c>
      <c r="N2" s="50" t="s">
        <v>30</v>
      </c>
      <c r="O2" s="50" t="s">
        <v>29</v>
      </c>
    </row>
    <row r="3" spans="1:15" ht="25.5">
      <c r="A3" s="11" t="s">
        <v>31</v>
      </c>
      <c r="B3" s="142" t="s">
        <v>32</v>
      </c>
      <c r="C3" s="142" t="s">
        <v>33</v>
      </c>
      <c r="D3" s="146" t="s">
        <v>34</v>
      </c>
      <c r="E3" s="150" t="s">
        <v>35</v>
      </c>
    </row>
    <row r="4" spans="1:15" s="9" customFormat="1">
      <c r="A4" s="10" t="s">
        <v>36</v>
      </c>
      <c r="B4" s="142">
        <v>50000740</v>
      </c>
      <c r="C4" s="142">
        <v>50000742</v>
      </c>
      <c r="D4" s="146">
        <v>50000758</v>
      </c>
      <c r="E4" s="150">
        <v>50000743</v>
      </c>
    </row>
    <row r="5" spans="1:15">
      <c r="A5" s="10" t="s">
        <v>37</v>
      </c>
      <c r="B5" s="143">
        <v>5715492283569</v>
      </c>
      <c r="C5" s="143">
        <v>5715492283583</v>
      </c>
      <c r="D5" s="147">
        <v>5715492283613</v>
      </c>
      <c r="E5" s="151">
        <v>5715492283606</v>
      </c>
    </row>
    <row r="6" spans="1:15">
      <c r="A6" s="10" t="s">
        <v>38</v>
      </c>
      <c r="B6" s="144" t="s">
        <v>39</v>
      </c>
      <c r="C6" s="144" t="s">
        <v>39</v>
      </c>
      <c r="D6" s="148" t="s">
        <v>39</v>
      </c>
      <c r="E6" s="152" t="s">
        <v>39</v>
      </c>
    </row>
    <row r="9" spans="1:15">
      <c r="E9"/>
    </row>
    <row r="10" spans="1:15">
      <c r="E10"/>
    </row>
    <row r="13" spans="1:15">
      <c r="E13" s="21"/>
    </row>
    <row r="14" spans="1:15">
      <c r="E14"/>
    </row>
    <row r="15" spans="1:15">
      <c r="E15"/>
    </row>
    <row r="16" spans="1:15">
      <c r="E16"/>
    </row>
    <row r="17" spans="5:5">
      <c r="E17"/>
    </row>
    <row r="18" spans="5:5">
      <c r="E18"/>
    </row>
    <row r="19" spans="5:5">
      <c r="E19"/>
    </row>
  </sheetData>
  <phoneticPr fontId="3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5E810-23FF-4D8A-8E92-FDD56087FEF2}">
  <dimension ref="A1:K47"/>
  <sheetViews>
    <sheetView tabSelected="1" workbookViewId="0">
      <selection activeCell="A2" sqref="A2"/>
    </sheetView>
  </sheetViews>
  <sheetFormatPr defaultRowHeight="12.75"/>
  <cols>
    <col min="1" max="1" width="57.7109375" bestFit="1" customWidth="1"/>
    <col min="2" max="2" width="39.28515625" customWidth="1"/>
    <col min="3" max="3" width="38" customWidth="1"/>
    <col min="6" max="6" width="50.42578125" bestFit="1" customWidth="1"/>
    <col min="7" max="7" width="30.42578125" bestFit="1" customWidth="1"/>
    <col min="8" max="8" width="26.28515625" bestFit="1" customWidth="1"/>
    <col min="11" max="11" width="16.5703125" customWidth="1"/>
    <col min="12" max="12" width="15.42578125" customWidth="1"/>
  </cols>
  <sheetData>
    <row r="1" spans="1:8" ht="44.25" customHeight="1" thickBot="1">
      <c r="A1" s="158" t="s">
        <v>40</v>
      </c>
      <c r="B1" s="159"/>
      <c r="C1" s="160"/>
    </row>
    <row r="2" spans="1:8" ht="33" customHeight="1" thickBot="1">
      <c r="A2" s="140" t="s">
        <v>41</v>
      </c>
      <c r="B2" s="139" t="s">
        <v>42</v>
      </c>
      <c r="C2" s="139" t="s">
        <v>43</v>
      </c>
      <c r="F2" s="154" t="s">
        <v>44</v>
      </c>
      <c r="G2" s="139" t="s">
        <v>42</v>
      </c>
      <c r="H2" s="139" t="s">
        <v>43</v>
      </c>
    </row>
    <row r="3" spans="1:8" ht="15">
      <c r="A3" s="136" t="s">
        <v>45</v>
      </c>
      <c r="B3" s="164" t="s">
        <v>46</v>
      </c>
      <c r="C3" s="165"/>
      <c r="F3" s="140" t="s">
        <v>47</v>
      </c>
      <c r="G3" s="164" t="s">
        <v>48</v>
      </c>
      <c r="H3" s="165"/>
    </row>
    <row r="4" spans="1:8" ht="15.75" customHeight="1">
      <c r="A4" s="136" t="s">
        <v>49</v>
      </c>
      <c r="B4" s="164" t="s">
        <v>50</v>
      </c>
      <c r="C4" s="165"/>
      <c r="F4" s="136" t="s">
        <v>51</v>
      </c>
      <c r="G4" s="156" t="s">
        <v>52</v>
      </c>
      <c r="H4" s="157"/>
    </row>
    <row r="5" spans="1:8" ht="15.75" customHeight="1">
      <c r="A5" s="136" t="s">
        <v>53</v>
      </c>
      <c r="B5" s="164" t="s">
        <v>54</v>
      </c>
      <c r="C5" s="165"/>
      <c r="F5" s="136" t="s">
        <v>55</v>
      </c>
      <c r="G5" s="156" t="s">
        <v>56</v>
      </c>
      <c r="H5" s="157"/>
    </row>
    <row r="6" spans="1:8" ht="15.75" customHeight="1">
      <c r="A6" s="137" t="s">
        <v>57</v>
      </c>
      <c r="B6" s="164" t="s">
        <v>58</v>
      </c>
      <c r="C6" s="165"/>
      <c r="F6" s="138" t="s">
        <v>59</v>
      </c>
      <c r="G6" s="156" t="s">
        <v>60</v>
      </c>
      <c r="H6" s="157"/>
    </row>
    <row r="7" spans="1:8" ht="15.75" customHeight="1">
      <c r="A7" s="136" t="s">
        <v>51</v>
      </c>
      <c r="B7" s="164" t="s">
        <v>52</v>
      </c>
      <c r="C7" s="165"/>
      <c r="F7" s="138" t="s">
        <v>61</v>
      </c>
      <c r="G7" s="156" t="s">
        <v>62</v>
      </c>
      <c r="H7" s="157"/>
    </row>
    <row r="8" spans="1:8" ht="15.75" customHeight="1">
      <c r="A8" s="136" t="s">
        <v>55</v>
      </c>
      <c r="B8" s="164" t="s">
        <v>56</v>
      </c>
      <c r="C8" s="165"/>
      <c r="F8" s="138" t="s">
        <v>63</v>
      </c>
      <c r="G8" s="156" t="s">
        <v>64</v>
      </c>
      <c r="H8" s="157"/>
    </row>
    <row r="9" spans="1:8" ht="15.75" customHeight="1">
      <c r="A9" s="136" t="s">
        <v>65</v>
      </c>
      <c r="B9" s="164" t="s">
        <v>66</v>
      </c>
      <c r="C9" s="165"/>
      <c r="F9" s="155" t="s">
        <v>67</v>
      </c>
      <c r="G9" s="156" t="s">
        <v>68</v>
      </c>
      <c r="H9" s="157"/>
    </row>
    <row r="10" spans="1:8" ht="15.75" customHeight="1">
      <c r="A10" s="136" t="s">
        <v>69</v>
      </c>
      <c r="B10" s="164" t="s">
        <v>70</v>
      </c>
      <c r="C10" s="165"/>
      <c r="F10" s="138" t="s">
        <v>71</v>
      </c>
      <c r="G10" s="156" t="s">
        <v>72</v>
      </c>
      <c r="H10" s="157"/>
    </row>
    <row r="11" spans="1:8" ht="15.75" customHeight="1">
      <c r="A11" s="136" t="s">
        <v>73</v>
      </c>
      <c r="B11" s="164" t="s">
        <v>74</v>
      </c>
      <c r="C11" s="165"/>
      <c r="F11" s="138" t="s">
        <v>75</v>
      </c>
      <c r="G11" s="135" t="s">
        <v>76</v>
      </c>
      <c r="H11" s="135" t="s">
        <v>77</v>
      </c>
    </row>
    <row r="12" spans="1:8" ht="15.75" customHeight="1">
      <c r="A12" s="136" t="s">
        <v>78</v>
      </c>
      <c r="B12" s="164" t="s">
        <v>79</v>
      </c>
      <c r="C12" s="165"/>
      <c r="F12" s="136" t="s">
        <v>45</v>
      </c>
      <c r="G12" s="156" t="s">
        <v>46</v>
      </c>
      <c r="H12" s="157"/>
    </row>
    <row r="13" spans="1:8" ht="15.75" customHeight="1">
      <c r="A13" s="136" t="s">
        <v>80</v>
      </c>
      <c r="B13" s="164" t="s">
        <v>81</v>
      </c>
      <c r="C13" s="165"/>
      <c r="F13" s="136" t="s">
        <v>49</v>
      </c>
      <c r="G13" s="156" t="s">
        <v>50</v>
      </c>
      <c r="H13" s="157"/>
    </row>
    <row r="14" spans="1:8" ht="15.75" customHeight="1">
      <c r="A14" s="136" t="s">
        <v>82</v>
      </c>
      <c r="B14" s="135" t="s">
        <v>83</v>
      </c>
      <c r="C14" s="135" t="s">
        <v>84</v>
      </c>
      <c r="F14" s="136" t="s">
        <v>53</v>
      </c>
      <c r="G14" s="156" t="s">
        <v>54</v>
      </c>
      <c r="H14" s="157"/>
    </row>
    <row r="15" spans="1:8" ht="15.75" customHeight="1">
      <c r="A15" s="138" t="s">
        <v>85</v>
      </c>
      <c r="B15" s="135" t="s">
        <v>86</v>
      </c>
      <c r="C15" s="135" t="s">
        <v>87</v>
      </c>
      <c r="F15" s="137" t="s">
        <v>57</v>
      </c>
      <c r="G15" s="164" t="s">
        <v>58</v>
      </c>
      <c r="H15" s="165"/>
    </row>
    <row r="16" spans="1:8" ht="15">
      <c r="A16" s="138" t="s">
        <v>88</v>
      </c>
      <c r="B16" s="135" t="s">
        <v>89</v>
      </c>
      <c r="C16" s="135" t="s">
        <v>90</v>
      </c>
      <c r="F16" s="137"/>
      <c r="G16" s="164"/>
      <c r="H16" s="165"/>
    </row>
    <row r="17" spans="1:3" ht="15.75" thickBot="1">
      <c r="A17" s="138" t="s">
        <v>91</v>
      </c>
      <c r="B17" s="135" t="s">
        <v>92</v>
      </c>
      <c r="C17" s="135"/>
    </row>
    <row r="18" spans="1:3" ht="15.75" thickBot="1">
      <c r="A18" s="138" t="s">
        <v>75</v>
      </c>
      <c r="B18" s="135" t="s">
        <v>76</v>
      </c>
      <c r="C18" s="135" t="s">
        <v>77</v>
      </c>
    </row>
    <row r="19" spans="1:3" ht="15.75" thickBot="1">
      <c r="A19" s="138" t="s">
        <v>59</v>
      </c>
      <c r="B19" s="164" t="s">
        <v>60</v>
      </c>
      <c r="C19" s="165"/>
    </row>
    <row r="20" spans="1:3" ht="15.75" thickBot="1">
      <c r="A20" s="140" t="s">
        <v>41</v>
      </c>
      <c r="B20" s="139" t="s">
        <v>93</v>
      </c>
      <c r="C20" s="139" t="s">
        <v>43</v>
      </c>
    </row>
    <row r="21" spans="1:3" ht="15" customHeight="1" thickBot="1">
      <c r="A21" s="138" t="s">
        <v>94</v>
      </c>
      <c r="B21" s="164" t="s">
        <v>95</v>
      </c>
      <c r="C21" s="165"/>
    </row>
    <row r="22" spans="1:3" ht="15" customHeight="1" thickBot="1">
      <c r="A22" s="138" t="s">
        <v>96</v>
      </c>
      <c r="B22" s="164" t="s">
        <v>97</v>
      </c>
      <c r="C22" s="165"/>
    </row>
    <row r="23" spans="1:3" ht="15" customHeight="1" thickBot="1">
      <c r="A23" s="138" t="s">
        <v>98</v>
      </c>
      <c r="B23" s="164" t="s">
        <v>99</v>
      </c>
      <c r="C23" s="165"/>
    </row>
    <row r="24" spans="1:3" ht="15" customHeight="1" thickBot="1">
      <c r="A24" s="138" t="s">
        <v>100</v>
      </c>
      <c r="B24" s="164" t="s">
        <v>101</v>
      </c>
      <c r="C24" s="165"/>
    </row>
    <row r="25" spans="1:3" ht="15" customHeight="1" thickBot="1">
      <c r="A25" s="138" t="s">
        <v>102</v>
      </c>
      <c r="B25" s="164" t="s">
        <v>103</v>
      </c>
      <c r="C25" s="165"/>
    </row>
    <row r="26" spans="1:3" ht="15.75" thickBot="1">
      <c r="A26" s="138" t="s">
        <v>104</v>
      </c>
      <c r="B26" s="164" t="s">
        <v>105</v>
      </c>
      <c r="C26" s="165"/>
    </row>
    <row r="27" spans="1:3" ht="15.75" thickBot="1">
      <c r="A27" s="138" t="s">
        <v>106</v>
      </c>
      <c r="B27" s="135" t="s">
        <v>107</v>
      </c>
      <c r="C27" s="135" t="s">
        <v>108</v>
      </c>
    </row>
    <row r="28" spans="1:3" ht="15.75" thickBot="1">
      <c r="A28" s="138" t="s">
        <v>71</v>
      </c>
      <c r="B28" s="164" t="s">
        <v>72</v>
      </c>
      <c r="C28" s="165"/>
    </row>
    <row r="29" spans="1:3" ht="15.75" thickBot="1">
      <c r="A29" s="138" t="s">
        <v>109</v>
      </c>
      <c r="B29" s="164" t="s">
        <v>110</v>
      </c>
      <c r="C29" s="165"/>
    </row>
    <row r="30" spans="1:3" ht="15.75" thickBot="1">
      <c r="A30" s="138" t="s">
        <v>111</v>
      </c>
      <c r="B30" s="164" t="s">
        <v>112</v>
      </c>
      <c r="C30" s="165"/>
    </row>
    <row r="31" spans="1:3" ht="15.75" thickBot="1">
      <c r="A31" s="138" t="s">
        <v>113</v>
      </c>
      <c r="B31" s="164" t="s">
        <v>114</v>
      </c>
      <c r="C31" s="165"/>
    </row>
    <row r="32" spans="1:3" ht="15.75" thickBot="1">
      <c r="A32" s="138" t="s">
        <v>115</v>
      </c>
      <c r="B32" s="164" t="s">
        <v>116</v>
      </c>
      <c r="C32" s="165"/>
    </row>
    <row r="33" spans="1:11" ht="15.75" thickBot="1">
      <c r="A33" s="161" t="s">
        <v>117</v>
      </c>
      <c r="B33" s="162"/>
      <c r="C33" s="163"/>
    </row>
    <row r="34" spans="1:11" ht="15" thickBot="1">
      <c r="A34" s="167" t="s">
        <v>118</v>
      </c>
      <c r="B34" s="168"/>
      <c r="C34" s="169"/>
    </row>
    <row r="35" spans="1:11" ht="15.75" thickBot="1">
      <c r="A35" s="138" t="s">
        <v>61</v>
      </c>
      <c r="B35" s="164" t="s">
        <v>62</v>
      </c>
      <c r="C35" s="165"/>
      <c r="I35" s="161"/>
      <c r="J35" s="162"/>
      <c r="K35" s="163"/>
    </row>
    <row r="36" spans="1:11" ht="15.75" thickBot="1">
      <c r="A36" s="138" t="s">
        <v>119</v>
      </c>
      <c r="B36" s="164" t="s">
        <v>120</v>
      </c>
      <c r="C36" s="165"/>
    </row>
    <row r="37" spans="1:11" ht="15.75" thickBot="1">
      <c r="A37" s="138" t="s">
        <v>121</v>
      </c>
      <c r="B37" s="166">
        <v>0.16</v>
      </c>
      <c r="C37" s="165"/>
    </row>
    <row r="38" spans="1:11" ht="15.75" thickBot="1">
      <c r="A38" s="138" t="s">
        <v>63</v>
      </c>
      <c r="B38" s="164" t="s">
        <v>122</v>
      </c>
      <c r="C38" s="165"/>
    </row>
    <row r="39" spans="1:11" ht="15.75" thickBot="1">
      <c r="A39" s="155" t="s">
        <v>67</v>
      </c>
      <c r="B39" s="164" t="s">
        <v>68</v>
      </c>
      <c r="C39" s="165"/>
    </row>
    <row r="40" spans="1:11" ht="15.75" thickBot="1">
      <c r="A40" s="155" t="s">
        <v>123</v>
      </c>
      <c r="B40" s="164" t="s">
        <v>124</v>
      </c>
      <c r="C40" s="165"/>
    </row>
    <row r="41" spans="1:11" ht="15" thickBot="1">
      <c r="A41" s="167" t="s">
        <v>125</v>
      </c>
      <c r="B41" s="168"/>
      <c r="C41" s="169"/>
    </row>
    <row r="42" spans="1:11" ht="15.75" thickBot="1">
      <c r="A42" s="138" t="s">
        <v>47</v>
      </c>
      <c r="B42" s="164" t="s">
        <v>48</v>
      </c>
      <c r="C42" s="165"/>
    </row>
    <row r="43" spans="1:11" ht="15.75" thickBot="1">
      <c r="A43" s="138" t="s">
        <v>126</v>
      </c>
      <c r="B43" s="164" t="s">
        <v>127</v>
      </c>
      <c r="C43" s="165"/>
    </row>
    <row r="44" spans="1:11" ht="15" thickBot="1">
      <c r="A44" s="167" t="s">
        <v>128</v>
      </c>
      <c r="B44" s="168"/>
      <c r="C44" s="169"/>
    </row>
    <row r="45" spans="1:11" ht="15.75" thickBot="1">
      <c r="A45" s="138" t="s">
        <v>129</v>
      </c>
      <c r="B45" s="164" t="s">
        <v>130</v>
      </c>
      <c r="C45" s="165"/>
    </row>
    <row r="46" spans="1:11" ht="15.75" thickBot="1">
      <c r="A46" s="138" t="s">
        <v>131</v>
      </c>
      <c r="B46" s="164" t="s">
        <v>132</v>
      </c>
      <c r="C46" s="165"/>
    </row>
    <row r="47" spans="1:11" ht="15.75" thickBot="1">
      <c r="A47" s="138" t="s">
        <v>133</v>
      </c>
      <c r="B47" s="164" t="s">
        <v>134</v>
      </c>
      <c r="C47" s="165"/>
    </row>
  </sheetData>
  <mergeCells count="43">
    <mergeCell ref="A44:C44"/>
    <mergeCell ref="B46:C46"/>
    <mergeCell ref="B47:C47"/>
    <mergeCell ref="G15:H15"/>
    <mergeCell ref="G16:H16"/>
    <mergeCell ref="B39:C39"/>
    <mergeCell ref="A41:C41"/>
    <mergeCell ref="B42:C42"/>
    <mergeCell ref="B43:C43"/>
    <mergeCell ref="B45:C45"/>
    <mergeCell ref="B38:C38"/>
    <mergeCell ref="B40:C40"/>
    <mergeCell ref="G3:H3"/>
    <mergeCell ref="I35:K35"/>
    <mergeCell ref="B8:C8"/>
    <mergeCell ref="B9:C9"/>
    <mergeCell ref="B10:C10"/>
    <mergeCell ref="B11:C11"/>
    <mergeCell ref="B12:C12"/>
    <mergeCell ref="B13:C13"/>
    <mergeCell ref="B19:C19"/>
    <mergeCell ref="B21:C21"/>
    <mergeCell ref="B22:C22"/>
    <mergeCell ref="B23:C23"/>
    <mergeCell ref="B24:C24"/>
    <mergeCell ref="B25:C25"/>
    <mergeCell ref="B26:C26"/>
    <mergeCell ref="A34:C34"/>
    <mergeCell ref="A1:C1"/>
    <mergeCell ref="A33:C33"/>
    <mergeCell ref="B35:C35"/>
    <mergeCell ref="B36:C36"/>
    <mergeCell ref="B37:C37"/>
    <mergeCell ref="B28:C28"/>
    <mergeCell ref="B29:C29"/>
    <mergeCell ref="B30:C30"/>
    <mergeCell ref="B31:C31"/>
    <mergeCell ref="B32:C32"/>
    <mergeCell ref="B3:C3"/>
    <mergeCell ref="B4:C4"/>
    <mergeCell ref="B5:C5"/>
    <mergeCell ref="B7:C7"/>
    <mergeCell ref="B6:C6"/>
  </mergeCells>
  <phoneticPr fontId="13" type="noConversion"/>
  <pageMargins left="0.7" right="0.7" top="0.75" bottom="0.75" header="0.3" footer="0.3"/>
  <pageSetup paperSize="9" orientation="landscape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pageSetUpPr fitToPage="1"/>
  </sheetPr>
  <dimension ref="A1:D12"/>
  <sheetViews>
    <sheetView workbookViewId="0">
      <selection activeCell="J12" sqref="J12"/>
    </sheetView>
  </sheetViews>
  <sheetFormatPr defaultColWidth="12.7109375" defaultRowHeight="12.75"/>
  <cols>
    <col min="1" max="1" width="45.42578125" style="7" customWidth="1"/>
    <col min="2" max="3" width="15.28515625" style="8" customWidth="1"/>
    <col min="4" max="16384" width="12.7109375" style="8"/>
  </cols>
  <sheetData>
    <row r="1" spans="1:4" ht="20.25">
      <c r="A1" s="107" t="s">
        <v>135</v>
      </c>
      <c r="B1" s="79" t="s">
        <v>29</v>
      </c>
      <c r="C1" s="41" t="s">
        <v>136</v>
      </c>
      <c r="D1"/>
    </row>
    <row r="2" spans="1:4">
      <c r="A2" s="108" t="s">
        <v>137</v>
      </c>
      <c r="B2" s="90" t="s">
        <v>138</v>
      </c>
      <c r="C2" s="90" t="s">
        <v>138</v>
      </c>
    </row>
    <row r="3" spans="1:4">
      <c r="A3" s="108" t="s">
        <v>139</v>
      </c>
      <c r="B3" s="90" t="s">
        <v>138</v>
      </c>
      <c r="C3" s="90" t="s">
        <v>138</v>
      </c>
    </row>
    <row r="4" spans="1:4">
      <c r="A4" s="108" t="s">
        <v>140</v>
      </c>
      <c r="B4" s="90" t="s">
        <v>138</v>
      </c>
      <c r="C4" s="90" t="s">
        <v>138</v>
      </c>
    </row>
    <row r="5" spans="1:4">
      <c r="A5" s="108" t="s">
        <v>141</v>
      </c>
      <c r="B5" s="90" t="s">
        <v>138</v>
      </c>
      <c r="C5" s="90" t="s">
        <v>138</v>
      </c>
    </row>
    <row r="6" spans="1:4">
      <c r="A6" s="108" t="s">
        <v>142</v>
      </c>
      <c r="B6" s="90" t="s">
        <v>138</v>
      </c>
      <c r="C6" s="90" t="s">
        <v>138</v>
      </c>
    </row>
    <row r="7" spans="1:4">
      <c r="A7" s="108" t="s">
        <v>143</v>
      </c>
      <c r="B7" s="90" t="s">
        <v>138</v>
      </c>
      <c r="C7" s="90" t="s">
        <v>138</v>
      </c>
    </row>
    <row r="8" spans="1:4">
      <c r="A8" s="108" t="s">
        <v>144</v>
      </c>
      <c r="B8" s="90" t="s">
        <v>138</v>
      </c>
      <c r="C8" s="90" t="s">
        <v>138</v>
      </c>
    </row>
    <row r="9" spans="1:4">
      <c r="A9" s="108" t="s">
        <v>145</v>
      </c>
      <c r="B9" s="90" t="s">
        <v>138</v>
      </c>
      <c r="C9" s="90" t="s">
        <v>138</v>
      </c>
    </row>
    <row r="10" spans="1:4">
      <c r="A10" s="108" t="s">
        <v>146</v>
      </c>
      <c r="B10" s="90" t="s">
        <v>138</v>
      </c>
      <c r="C10" s="90" t="s">
        <v>138</v>
      </c>
    </row>
    <row r="11" spans="1:4">
      <c r="A11" s="108" t="s">
        <v>147</v>
      </c>
      <c r="B11" s="90" t="s">
        <v>138</v>
      </c>
      <c r="C11" s="90" t="s">
        <v>138</v>
      </c>
    </row>
    <row r="12" spans="1:4">
      <c r="A12" s="108" t="s">
        <v>148</v>
      </c>
      <c r="B12" s="90"/>
      <c r="C12" s="90" t="s">
        <v>138</v>
      </c>
    </row>
  </sheetData>
  <phoneticPr fontId="3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pageSetUpPr fitToPage="1"/>
  </sheetPr>
  <dimension ref="A1:G13"/>
  <sheetViews>
    <sheetView workbookViewId="0">
      <selection activeCell="G18" sqref="G18"/>
    </sheetView>
  </sheetViews>
  <sheetFormatPr defaultColWidth="12.7109375" defaultRowHeight="12.75"/>
  <cols>
    <col min="1" max="1" width="13.5703125" customWidth="1"/>
    <col min="2" max="2" width="43" customWidth="1"/>
    <col min="3" max="3" width="7.28515625" customWidth="1"/>
    <col min="4" max="7" width="18.42578125" customWidth="1"/>
  </cols>
  <sheetData>
    <row r="1" spans="1:7" ht="20.25" customHeight="1">
      <c r="A1" s="170" t="s">
        <v>149</v>
      </c>
      <c r="B1" s="171"/>
      <c r="C1" s="171"/>
      <c r="D1" s="116" t="s">
        <v>22</v>
      </c>
      <c r="E1" s="116" t="s">
        <v>22</v>
      </c>
      <c r="F1" s="133" t="s">
        <v>23</v>
      </c>
      <c r="G1" s="134" t="s">
        <v>24</v>
      </c>
    </row>
    <row r="2" spans="1:7" ht="30.75" customHeight="1">
      <c r="A2" s="172"/>
      <c r="B2" s="173"/>
      <c r="C2" s="173"/>
      <c r="D2" s="76" t="s">
        <v>32</v>
      </c>
      <c r="E2" s="76" t="s">
        <v>33</v>
      </c>
      <c r="F2" s="76" t="s">
        <v>34</v>
      </c>
      <c r="G2" s="76" t="s">
        <v>35</v>
      </c>
    </row>
    <row r="3" spans="1:7" ht="12.75" customHeight="1">
      <c r="A3" s="44" t="s">
        <v>150</v>
      </c>
      <c r="B3" s="44" t="s">
        <v>151</v>
      </c>
      <c r="C3" s="117" t="s">
        <v>152</v>
      </c>
      <c r="D3" s="76">
        <v>50000740</v>
      </c>
      <c r="E3" s="76">
        <v>50000742</v>
      </c>
      <c r="F3" s="41">
        <v>50000758</v>
      </c>
      <c r="G3" s="41">
        <v>50000743</v>
      </c>
    </row>
    <row r="4" spans="1:7">
      <c r="A4" s="111">
        <v>55940587</v>
      </c>
      <c r="B4" s="112" t="s">
        <v>153</v>
      </c>
      <c r="C4" s="118">
        <v>2</v>
      </c>
      <c r="D4" s="22" t="s">
        <v>138</v>
      </c>
      <c r="E4" s="22" t="s">
        <v>138</v>
      </c>
      <c r="F4" s="22" t="s">
        <v>138</v>
      </c>
      <c r="G4" s="22" t="s">
        <v>138</v>
      </c>
    </row>
    <row r="5" spans="1:7">
      <c r="A5" s="113">
        <v>55940604</v>
      </c>
      <c r="B5" s="44" t="s">
        <v>154</v>
      </c>
      <c r="C5" s="119">
        <v>1</v>
      </c>
      <c r="D5" s="22" t="s">
        <v>138</v>
      </c>
      <c r="E5" s="22" t="s">
        <v>138</v>
      </c>
      <c r="F5" s="22" t="s">
        <v>138</v>
      </c>
      <c r="G5" s="22" t="s">
        <v>138</v>
      </c>
    </row>
    <row r="6" spans="1:7">
      <c r="A6" s="113">
        <v>55945984</v>
      </c>
      <c r="B6" s="44" t="s">
        <v>155</v>
      </c>
      <c r="C6" s="120">
        <v>1</v>
      </c>
      <c r="D6" s="22" t="s">
        <v>138</v>
      </c>
      <c r="E6" s="22" t="s">
        <v>138</v>
      </c>
      <c r="F6" s="22" t="s">
        <v>138</v>
      </c>
      <c r="G6" s="22" t="s">
        <v>138</v>
      </c>
    </row>
    <row r="7" spans="1:7">
      <c r="A7" s="114">
        <v>55945906</v>
      </c>
      <c r="B7" s="115" t="s">
        <v>156</v>
      </c>
      <c r="C7" s="120">
        <v>1</v>
      </c>
      <c r="D7" s="22" t="s">
        <v>138</v>
      </c>
      <c r="E7" s="22" t="s">
        <v>138</v>
      </c>
      <c r="F7" s="22" t="s">
        <v>138</v>
      </c>
      <c r="G7" s="22" t="s">
        <v>138</v>
      </c>
    </row>
    <row r="8" spans="1:7">
      <c r="A8" s="114">
        <v>55945450</v>
      </c>
      <c r="B8" s="115" t="s">
        <v>157</v>
      </c>
      <c r="C8" s="120">
        <v>3</v>
      </c>
      <c r="D8" s="22" t="s">
        <v>158</v>
      </c>
      <c r="E8" s="22" t="s">
        <v>138</v>
      </c>
      <c r="F8" s="22" t="s">
        <v>138</v>
      </c>
      <c r="G8" s="22" t="s">
        <v>158</v>
      </c>
    </row>
    <row r="9" spans="1:7">
      <c r="A9" s="114">
        <v>55945990</v>
      </c>
      <c r="B9" s="115" t="s">
        <v>159</v>
      </c>
      <c r="C9" s="120">
        <v>1</v>
      </c>
      <c r="D9" s="22" t="s">
        <v>158</v>
      </c>
      <c r="E9" s="22" t="s">
        <v>138</v>
      </c>
      <c r="F9" s="22" t="s">
        <v>138</v>
      </c>
      <c r="G9" s="22" t="s">
        <v>158</v>
      </c>
    </row>
    <row r="12" spans="1:7" ht="25.5" customHeight="1"/>
    <row r="13" spans="1:7" ht="25.5" customHeight="1"/>
  </sheetData>
  <mergeCells count="1">
    <mergeCell ref="A1:C2"/>
  </mergeCells>
  <phoneticPr fontId="3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>
    <pageSetUpPr fitToPage="1"/>
  </sheetPr>
  <dimension ref="A1:L37"/>
  <sheetViews>
    <sheetView topLeftCell="A17" zoomScaleNormal="100" workbookViewId="0">
      <selection activeCell="I34" sqref="I34:I37"/>
    </sheetView>
  </sheetViews>
  <sheetFormatPr defaultColWidth="12.7109375" defaultRowHeight="12.75"/>
  <cols>
    <col min="1" max="1" width="13.5703125" style="7" customWidth="1"/>
    <col min="2" max="2" width="11.28515625" style="8" customWidth="1"/>
    <col min="3" max="3" width="45.42578125" style="8" customWidth="1"/>
    <col min="4" max="5" width="9.42578125" style="8" customWidth="1"/>
    <col min="6" max="9" width="19.85546875" style="8" customWidth="1"/>
    <col min="10" max="11" width="12.7109375" style="8"/>
    <col min="12" max="12" width="36.140625" style="8" bestFit="1" customWidth="1"/>
    <col min="13" max="16384" width="12.7109375" style="8"/>
  </cols>
  <sheetData>
    <row r="1" spans="1:12" ht="20.25">
      <c r="A1" s="130" t="s">
        <v>160</v>
      </c>
      <c r="B1" s="19"/>
      <c r="C1" s="19"/>
      <c r="D1" s="19"/>
      <c r="E1" s="19"/>
      <c r="F1" s="19"/>
      <c r="G1" s="19"/>
      <c r="H1" s="19"/>
      <c r="I1" s="19"/>
    </row>
    <row r="2" spans="1:12" ht="40.5" customHeight="1">
      <c r="A2" s="131" t="s">
        <v>161</v>
      </c>
      <c r="B2" s="19"/>
      <c r="C2" s="19"/>
      <c r="D2" s="19"/>
      <c r="E2" s="19"/>
      <c r="F2" s="116" t="s">
        <v>22</v>
      </c>
      <c r="G2" s="116" t="s">
        <v>22</v>
      </c>
      <c r="H2" s="133" t="s">
        <v>23</v>
      </c>
      <c r="I2" s="134" t="s">
        <v>24</v>
      </c>
    </row>
    <row r="3" spans="1:12">
      <c r="A3" s="131"/>
      <c r="B3" s="19"/>
      <c r="C3" s="19"/>
      <c r="D3" s="19"/>
      <c r="E3" s="19"/>
      <c r="F3" s="109">
        <v>50000740</v>
      </c>
      <c r="G3" s="109">
        <v>50000742</v>
      </c>
      <c r="H3" s="110">
        <v>50000758</v>
      </c>
      <c r="I3" s="109">
        <v>50000743</v>
      </c>
    </row>
    <row r="4" spans="1:12" ht="25.5">
      <c r="A4" s="45" t="s">
        <v>162</v>
      </c>
      <c r="B4" s="45" t="s">
        <v>150</v>
      </c>
      <c r="C4" s="45" t="s">
        <v>163</v>
      </c>
      <c r="D4" s="45" t="s">
        <v>164</v>
      </c>
      <c r="E4" s="45" t="s">
        <v>165</v>
      </c>
      <c r="F4" s="76" t="s">
        <v>32</v>
      </c>
      <c r="G4" s="76" t="s">
        <v>33</v>
      </c>
      <c r="H4" s="76" t="s">
        <v>34</v>
      </c>
      <c r="I4" s="76" t="s">
        <v>35</v>
      </c>
    </row>
    <row r="5" spans="1:12" ht="14.25" customHeight="1">
      <c r="A5" s="23" t="s">
        <v>166</v>
      </c>
      <c r="B5" s="132">
        <v>55945984</v>
      </c>
      <c r="C5" s="121" t="s">
        <v>155</v>
      </c>
      <c r="D5" s="19">
        <v>1</v>
      </c>
      <c r="E5" s="13"/>
      <c r="F5" s="22" t="s">
        <v>167</v>
      </c>
      <c r="G5" s="22" t="s">
        <v>167</v>
      </c>
      <c r="H5" s="22" t="s">
        <v>167</v>
      </c>
      <c r="I5" s="22" t="s">
        <v>167</v>
      </c>
      <c r="K5"/>
      <c r="L5"/>
    </row>
    <row r="6" spans="1:12" ht="14.25" customHeight="1">
      <c r="A6" s="91" t="s">
        <v>168</v>
      </c>
      <c r="B6" s="122" t="s">
        <v>169</v>
      </c>
      <c r="C6" s="121" t="s">
        <v>153</v>
      </c>
      <c r="D6" s="24">
        <v>2</v>
      </c>
      <c r="E6" s="13"/>
      <c r="F6" s="22" t="s">
        <v>167</v>
      </c>
      <c r="G6" s="22" t="s">
        <v>167</v>
      </c>
      <c r="H6" s="22" t="s">
        <v>167</v>
      </c>
      <c r="I6" s="22" t="s">
        <v>167</v>
      </c>
      <c r="K6"/>
      <c r="L6"/>
    </row>
    <row r="7" spans="1:12" ht="14.25" customHeight="1">
      <c r="A7" s="123" t="s">
        <v>168</v>
      </c>
      <c r="B7" s="122" t="s">
        <v>170</v>
      </c>
      <c r="C7" s="124" t="s">
        <v>171</v>
      </c>
      <c r="D7" s="125">
        <v>1</v>
      </c>
      <c r="E7" s="124"/>
      <c r="F7" s="126" t="s">
        <v>167</v>
      </c>
      <c r="G7" s="126" t="s">
        <v>167</v>
      </c>
      <c r="H7" s="126" t="s">
        <v>167</v>
      </c>
      <c r="I7" s="126" t="s">
        <v>167</v>
      </c>
      <c r="K7"/>
      <c r="L7"/>
    </row>
    <row r="8" spans="1:12" ht="14.25" customHeight="1">
      <c r="A8" s="23" t="s">
        <v>166</v>
      </c>
      <c r="B8" s="122" t="s">
        <v>172</v>
      </c>
      <c r="C8" s="124" t="s">
        <v>173</v>
      </c>
      <c r="D8" s="125">
        <v>1</v>
      </c>
      <c r="E8" s="124"/>
      <c r="F8" s="126" t="s">
        <v>167</v>
      </c>
      <c r="G8" s="126" t="s">
        <v>167</v>
      </c>
      <c r="H8" s="126" t="s">
        <v>167</v>
      </c>
      <c r="I8" s="126" t="s">
        <v>167</v>
      </c>
      <c r="K8"/>
      <c r="L8"/>
    </row>
    <row r="9" spans="1:12" ht="14.25" customHeight="1">
      <c r="A9" s="123" t="s">
        <v>168</v>
      </c>
      <c r="B9" s="122" t="s">
        <v>174</v>
      </c>
      <c r="C9" s="124" t="s">
        <v>175</v>
      </c>
      <c r="D9" s="24">
        <v>1</v>
      </c>
      <c r="E9" s="121"/>
      <c r="F9" s="22" t="s">
        <v>167</v>
      </c>
      <c r="G9" s="22" t="s">
        <v>167</v>
      </c>
      <c r="H9" s="22" t="s">
        <v>167</v>
      </c>
      <c r="I9" s="22" t="s">
        <v>167</v>
      </c>
      <c r="K9"/>
      <c r="L9"/>
    </row>
    <row r="10" spans="1:12" ht="14.25" customHeight="1">
      <c r="A10" s="123" t="s">
        <v>168</v>
      </c>
      <c r="B10" s="122" t="s">
        <v>176</v>
      </c>
      <c r="C10" s="124" t="s">
        <v>177</v>
      </c>
      <c r="D10" s="24">
        <v>2</v>
      </c>
      <c r="E10" s="121"/>
      <c r="F10" s="22" t="s">
        <v>167</v>
      </c>
      <c r="G10" s="22" t="s">
        <v>167</v>
      </c>
      <c r="H10" s="22" t="s">
        <v>167</v>
      </c>
      <c r="I10" s="22" t="s">
        <v>167</v>
      </c>
      <c r="K10"/>
      <c r="L10"/>
    </row>
    <row r="11" spans="1:12" ht="14.25" customHeight="1">
      <c r="A11" s="123" t="s">
        <v>168</v>
      </c>
      <c r="B11" s="122" t="s">
        <v>178</v>
      </c>
      <c r="C11" s="124" t="s">
        <v>179</v>
      </c>
      <c r="D11" s="24">
        <v>1</v>
      </c>
      <c r="E11" s="121"/>
      <c r="F11" s="22" t="s">
        <v>167</v>
      </c>
      <c r="G11" s="22" t="s">
        <v>167</v>
      </c>
      <c r="H11" s="22" t="s">
        <v>167</v>
      </c>
      <c r="I11" s="22" t="s">
        <v>167</v>
      </c>
      <c r="K11"/>
      <c r="L11"/>
    </row>
    <row r="12" spans="1:12" ht="14.25" customHeight="1">
      <c r="A12" s="91" t="s">
        <v>168</v>
      </c>
      <c r="B12" s="122" t="s">
        <v>180</v>
      </c>
      <c r="C12" s="121" t="s">
        <v>181</v>
      </c>
      <c r="D12" s="24">
        <v>2</v>
      </c>
      <c r="E12" s="121"/>
      <c r="F12" s="22" t="s">
        <v>182</v>
      </c>
      <c r="G12" s="22" t="s">
        <v>182</v>
      </c>
      <c r="H12" s="22" t="s">
        <v>182</v>
      </c>
      <c r="I12" s="22" t="s">
        <v>182</v>
      </c>
      <c r="K12"/>
      <c r="L12"/>
    </row>
    <row r="13" spans="1:12" ht="14.25" customHeight="1">
      <c r="A13" s="91" t="s">
        <v>168</v>
      </c>
      <c r="B13" s="122" t="s">
        <v>183</v>
      </c>
      <c r="C13" s="121" t="s">
        <v>184</v>
      </c>
      <c r="D13" s="24">
        <v>1</v>
      </c>
      <c r="E13" s="121"/>
      <c r="F13" s="22" t="s">
        <v>182</v>
      </c>
      <c r="G13" s="22" t="s">
        <v>182</v>
      </c>
      <c r="H13" s="22" t="s">
        <v>182</v>
      </c>
      <c r="I13" s="22" t="s">
        <v>182</v>
      </c>
      <c r="K13"/>
      <c r="L13"/>
    </row>
    <row r="14" spans="1:12" ht="14.25" customHeight="1">
      <c r="A14" s="123" t="s">
        <v>168</v>
      </c>
      <c r="B14" s="122" t="s">
        <v>185</v>
      </c>
      <c r="C14" s="127" t="s">
        <v>186</v>
      </c>
      <c r="D14" s="19">
        <v>2</v>
      </c>
      <c r="E14" s="128"/>
      <c r="F14" s="22" t="s">
        <v>182</v>
      </c>
      <c r="G14" s="22" t="s">
        <v>182</v>
      </c>
      <c r="H14" s="22" t="s">
        <v>182</v>
      </c>
      <c r="I14" s="22" t="s">
        <v>182</v>
      </c>
      <c r="J14" s="25"/>
      <c r="K14"/>
      <c r="L14"/>
    </row>
    <row r="15" spans="1:12" ht="14.25" customHeight="1">
      <c r="A15" s="123" t="s">
        <v>168</v>
      </c>
      <c r="B15" s="122" t="s">
        <v>187</v>
      </c>
      <c r="C15" s="124" t="s">
        <v>188</v>
      </c>
      <c r="D15" s="24">
        <v>1</v>
      </c>
      <c r="E15" s="24"/>
      <c r="F15" s="22" t="s">
        <v>182</v>
      </c>
      <c r="G15" s="22" t="s">
        <v>182</v>
      </c>
      <c r="H15" s="22" t="s">
        <v>182</v>
      </c>
      <c r="I15" s="22" t="s">
        <v>182</v>
      </c>
      <c r="J15" s="25"/>
      <c r="K15"/>
      <c r="L15"/>
    </row>
    <row r="16" spans="1:12" ht="14.25" customHeight="1">
      <c r="A16" s="123" t="s">
        <v>168</v>
      </c>
      <c r="B16" s="122" t="s">
        <v>189</v>
      </c>
      <c r="C16" s="124" t="s">
        <v>190</v>
      </c>
      <c r="D16" s="24">
        <v>1</v>
      </c>
      <c r="E16" s="24"/>
      <c r="F16" s="22" t="s">
        <v>182</v>
      </c>
      <c r="G16" s="22" t="s">
        <v>182</v>
      </c>
      <c r="H16" s="22" t="s">
        <v>167</v>
      </c>
      <c r="I16" s="22" t="s">
        <v>182</v>
      </c>
      <c r="J16" s="25"/>
      <c r="K16"/>
      <c r="L16"/>
    </row>
    <row r="17" spans="1:12" ht="14.25" customHeight="1">
      <c r="A17" s="23" t="s">
        <v>166</v>
      </c>
      <c r="B17" s="122" t="s">
        <v>191</v>
      </c>
      <c r="C17" s="121" t="s">
        <v>192</v>
      </c>
      <c r="D17" s="24">
        <v>1</v>
      </c>
      <c r="E17" s="121"/>
      <c r="F17" s="22" t="s">
        <v>193</v>
      </c>
      <c r="G17" s="22" t="s">
        <v>193</v>
      </c>
      <c r="H17" s="22" t="s">
        <v>193</v>
      </c>
      <c r="I17" s="22" t="s">
        <v>193</v>
      </c>
      <c r="K17"/>
      <c r="L17"/>
    </row>
    <row r="18" spans="1:12" ht="14.25" customHeight="1">
      <c r="A18" s="91" t="s">
        <v>168</v>
      </c>
      <c r="B18" s="129">
        <v>55940412</v>
      </c>
      <c r="C18" s="121" t="s">
        <v>194</v>
      </c>
      <c r="D18" s="24">
        <v>1</v>
      </c>
      <c r="E18" s="121"/>
      <c r="F18" s="22" t="s">
        <v>193</v>
      </c>
      <c r="G18" s="22" t="s">
        <v>193</v>
      </c>
      <c r="H18" s="22" t="s">
        <v>193</v>
      </c>
      <c r="I18" s="22" t="s">
        <v>193</v>
      </c>
      <c r="K18"/>
      <c r="L18"/>
    </row>
    <row r="19" spans="1:12" ht="14.25" customHeight="1">
      <c r="A19" s="23" t="s">
        <v>166</v>
      </c>
      <c r="B19" s="129" t="s">
        <v>195</v>
      </c>
      <c r="C19" s="121" t="s">
        <v>196</v>
      </c>
      <c r="D19" s="24">
        <v>1</v>
      </c>
      <c r="E19" s="24"/>
      <c r="F19" s="22" t="s">
        <v>193</v>
      </c>
      <c r="G19" s="22" t="s">
        <v>193</v>
      </c>
      <c r="H19" s="22" t="s">
        <v>193</v>
      </c>
      <c r="I19" s="22" t="s">
        <v>193</v>
      </c>
      <c r="J19" s="25"/>
      <c r="K19"/>
      <c r="L19"/>
    </row>
    <row r="20" spans="1:12" ht="14.25" customHeight="1">
      <c r="A20" s="23" t="s">
        <v>166</v>
      </c>
      <c r="B20" s="129" t="s">
        <v>197</v>
      </c>
      <c r="C20" s="121" t="s">
        <v>198</v>
      </c>
      <c r="D20" s="24">
        <v>1</v>
      </c>
      <c r="E20" s="24"/>
      <c r="F20" s="22" t="s">
        <v>193</v>
      </c>
      <c r="G20" s="22" t="s">
        <v>193</v>
      </c>
      <c r="H20" s="22" t="s">
        <v>193</v>
      </c>
      <c r="I20" s="22" t="s">
        <v>193</v>
      </c>
      <c r="J20" s="25"/>
      <c r="K20"/>
      <c r="L20"/>
    </row>
    <row r="21" spans="1:12" ht="14.25" customHeight="1">
      <c r="A21" s="23" t="s">
        <v>166</v>
      </c>
      <c r="B21" s="129" t="s">
        <v>199</v>
      </c>
      <c r="C21" s="121" t="s">
        <v>200</v>
      </c>
      <c r="D21" s="24">
        <v>1</v>
      </c>
      <c r="E21" s="24"/>
      <c r="F21" s="22" t="s">
        <v>193</v>
      </c>
      <c r="G21" s="22" t="s">
        <v>193</v>
      </c>
      <c r="H21" s="22" t="s">
        <v>193</v>
      </c>
      <c r="I21" s="22" t="s">
        <v>193</v>
      </c>
      <c r="J21" s="25"/>
    </row>
    <row r="22" spans="1:12" ht="14.25" customHeight="1">
      <c r="A22" s="13"/>
      <c r="B22" s="19"/>
      <c r="C22" s="19"/>
      <c r="D22" s="19"/>
      <c r="E22" s="19"/>
      <c r="F22" s="19"/>
      <c r="G22" s="19"/>
      <c r="H22" s="19"/>
      <c r="I22" s="19"/>
    </row>
    <row r="23" spans="1:12" ht="14.25" customHeight="1">
      <c r="A23" s="3"/>
      <c r="B23" s="3"/>
      <c r="C23" s="45" t="s">
        <v>201</v>
      </c>
      <c r="D23" s="175"/>
      <c r="E23" s="175"/>
      <c r="F23" s="175"/>
      <c r="G23" s="175"/>
      <c r="H23" s="175"/>
      <c r="I23" s="175"/>
    </row>
    <row r="24" spans="1:12" ht="14.25" customHeight="1">
      <c r="A24" s="23" t="s">
        <v>166</v>
      </c>
      <c r="B24" s="92">
        <v>55945990</v>
      </c>
      <c r="C24" s="94" t="s">
        <v>159</v>
      </c>
      <c r="D24" s="41">
        <v>1</v>
      </c>
      <c r="E24" s="3"/>
      <c r="F24" s="22" t="s">
        <v>158</v>
      </c>
      <c r="G24" s="22" t="s">
        <v>167</v>
      </c>
      <c r="H24" s="24" t="s">
        <v>167</v>
      </c>
      <c r="I24" s="22" t="s">
        <v>158</v>
      </c>
    </row>
    <row r="25" spans="1:12" ht="14.25" customHeight="1">
      <c r="A25" s="23" t="s">
        <v>166</v>
      </c>
      <c r="B25" s="92">
        <v>55945991</v>
      </c>
      <c r="C25" s="94" t="s">
        <v>202</v>
      </c>
      <c r="D25" s="41">
        <v>1</v>
      </c>
      <c r="E25" s="3"/>
      <c r="F25" s="22" t="s">
        <v>182</v>
      </c>
      <c r="G25" s="22" t="s">
        <v>158</v>
      </c>
      <c r="H25" s="22" t="s">
        <v>158</v>
      </c>
      <c r="I25" s="22" t="s">
        <v>182</v>
      </c>
    </row>
    <row r="26" spans="1:12" ht="14.25" customHeight="1">
      <c r="A26" s="23" t="s">
        <v>166</v>
      </c>
      <c r="B26" s="92">
        <v>559505802</v>
      </c>
      <c r="C26" s="94" t="s">
        <v>203</v>
      </c>
      <c r="D26" s="41"/>
      <c r="E26" s="3"/>
      <c r="F26" s="22" t="s">
        <v>158</v>
      </c>
      <c r="G26" s="22" t="s">
        <v>158</v>
      </c>
      <c r="H26" s="22" t="s">
        <v>158</v>
      </c>
      <c r="I26" s="22" t="s">
        <v>158</v>
      </c>
    </row>
    <row r="27" spans="1:12" ht="14.25" customHeight="1">
      <c r="A27" s="91"/>
      <c r="B27" s="92"/>
      <c r="C27" s="93" t="s">
        <v>204</v>
      </c>
      <c r="D27" s="174"/>
      <c r="E27" s="174"/>
      <c r="F27" s="174"/>
      <c r="G27" s="174"/>
      <c r="H27" s="174"/>
      <c r="I27" s="174"/>
    </row>
    <row r="28" spans="1:12" ht="14.25" customHeight="1">
      <c r="A28" s="91" t="s">
        <v>168</v>
      </c>
      <c r="B28" s="92">
        <v>80542426</v>
      </c>
      <c r="C28" s="24" t="s">
        <v>205</v>
      </c>
      <c r="D28" s="41">
        <v>1</v>
      </c>
      <c r="E28" s="3"/>
      <c r="F28" s="22" t="s">
        <v>182</v>
      </c>
      <c r="G28" s="22" t="s">
        <v>158</v>
      </c>
      <c r="H28" s="22" t="s">
        <v>158</v>
      </c>
      <c r="I28" s="22" t="s">
        <v>158</v>
      </c>
    </row>
    <row r="29" spans="1:12" customFormat="1" ht="14.25" customHeight="1">
      <c r="A29" s="13"/>
      <c r="B29" s="19"/>
      <c r="C29" s="45" t="s">
        <v>206</v>
      </c>
      <c r="D29" s="175"/>
      <c r="E29" s="175"/>
      <c r="F29" s="175"/>
      <c r="G29" s="175"/>
      <c r="H29" s="175"/>
      <c r="I29" s="175"/>
    </row>
    <row r="30" spans="1:12" customFormat="1" ht="14.25" customHeight="1">
      <c r="A30" s="91" t="s">
        <v>168</v>
      </c>
      <c r="B30" s="13">
        <v>55945450</v>
      </c>
      <c r="C30" s="46" t="s">
        <v>207</v>
      </c>
      <c r="D30" s="19">
        <v>3</v>
      </c>
      <c r="E30" s="19"/>
      <c r="F30" s="22" t="s">
        <v>158</v>
      </c>
      <c r="G30" s="19" t="s">
        <v>167</v>
      </c>
      <c r="H30" s="19" t="s">
        <v>167</v>
      </c>
      <c r="I30" s="22" t="s">
        <v>158</v>
      </c>
    </row>
    <row r="31" spans="1:12" ht="14.25" customHeight="1">
      <c r="A31" s="23" t="s">
        <v>166</v>
      </c>
      <c r="B31" s="95" t="s">
        <v>208</v>
      </c>
      <c r="C31" s="95" t="s">
        <v>209</v>
      </c>
      <c r="D31" s="19">
        <v>1</v>
      </c>
      <c r="E31" s="19"/>
      <c r="F31" s="22" t="s">
        <v>182</v>
      </c>
      <c r="G31" s="22" t="s">
        <v>167</v>
      </c>
      <c r="H31" s="22" t="s">
        <v>158</v>
      </c>
      <c r="I31" s="22" t="s">
        <v>182</v>
      </c>
    </row>
    <row r="32" spans="1:12" ht="14.25" customHeight="1">
      <c r="A32" s="23" t="s">
        <v>166</v>
      </c>
      <c r="B32" s="95" t="s">
        <v>210</v>
      </c>
      <c r="C32" s="95" t="s">
        <v>211</v>
      </c>
      <c r="D32" s="19">
        <v>1</v>
      </c>
      <c r="E32" s="19"/>
      <c r="F32" s="22" t="s">
        <v>182</v>
      </c>
      <c r="G32" s="22" t="s">
        <v>167</v>
      </c>
      <c r="H32" s="22" t="s">
        <v>158</v>
      </c>
      <c r="I32" s="22" t="s">
        <v>182</v>
      </c>
    </row>
    <row r="33" spans="1:9" ht="14.25" customHeight="1">
      <c r="A33" s="23" t="s">
        <v>166</v>
      </c>
      <c r="B33" s="95" t="s">
        <v>212</v>
      </c>
      <c r="C33" s="95" t="s">
        <v>213</v>
      </c>
      <c r="D33" s="19">
        <v>1</v>
      </c>
      <c r="E33" s="19"/>
      <c r="F33" s="22" t="s">
        <v>158</v>
      </c>
      <c r="G33" s="22" t="s">
        <v>158</v>
      </c>
      <c r="H33" s="22" t="s">
        <v>167</v>
      </c>
      <c r="I33" s="22" t="s">
        <v>182</v>
      </c>
    </row>
    <row r="34" spans="1:9" ht="14.25" customHeight="1">
      <c r="A34" s="91" t="s">
        <v>168</v>
      </c>
      <c r="B34" s="13">
        <v>55940320</v>
      </c>
      <c r="C34" s="46" t="s">
        <v>214</v>
      </c>
      <c r="D34" s="24">
        <v>1</v>
      </c>
      <c r="E34" s="24"/>
      <c r="F34" s="22" t="s">
        <v>193</v>
      </c>
      <c r="G34" s="22" t="s">
        <v>158</v>
      </c>
      <c r="H34" s="22" t="s">
        <v>158</v>
      </c>
      <c r="I34" s="22" t="s">
        <v>193</v>
      </c>
    </row>
    <row r="35" spans="1:9" ht="14.25">
      <c r="A35" s="91" t="s">
        <v>168</v>
      </c>
      <c r="B35" s="28">
        <v>80564000</v>
      </c>
      <c r="C35" s="29" t="s">
        <v>215</v>
      </c>
      <c r="D35" s="28">
        <v>4</v>
      </c>
      <c r="E35" s="24"/>
      <c r="F35" s="22" t="s">
        <v>193</v>
      </c>
      <c r="G35" s="22" t="s">
        <v>158</v>
      </c>
      <c r="H35" s="22" t="s">
        <v>158</v>
      </c>
      <c r="I35" s="22" t="s">
        <v>193</v>
      </c>
    </row>
    <row r="36" spans="1:9" ht="14.25">
      <c r="A36" s="91" t="s">
        <v>168</v>
      </c>
      <c r="B36" s="28">
        <v>559503253</v>
      </c>
      <c r="C36" s="29" t="s">
        <v>216</v>
      </c>
      <c r="D36" s="28">
        <v>4</v>
      </c>
      <c r="E36" s="24"/>
      <c r="F36" s="22" t="s">
        <v>193</v>
      </c>
      <c r="G36" s="22" t="s">
        <v>158</v>
      </c>
      <c r="H36" s="22" t="s">
        <v>158</v>
      </c>
      <c r="I36" s="22" t="s">
        <v>193</v>
      </c>
    </row>
    <row r="37" spans="1:9" ht="14.25">
      <c r="A37" s="91" t="s">
        <v>168</v>
      </c>
      <c r="B37" s="28">
        <v>80563200</v>
      </c>
      <c r="C37" s="29" t="s">
        <v>217</v>
      </c>
      <c r="D37" s="28">
        <v>4</v>
      </c>
      <c r="E37" s="24"/>
      <c r="F37" s="22" t="s">
        <v>193</v>
      </c>
      <c r="G37" s="22" t="s">
        <v>158</v>
      </c>
      <c r="H37" s="22" t="s">
        <v>158</v>
      </c>
      <c r="I37" s="22" t="s">
        <v>193</v>
      </c>
    </row>
  </sheetData>
  <mergeCells count="3">
    <mergeCell ref="D27:I27"/>
    <mergeCell ref="D23:I23"/>
    <mergeCell ref="D29:I29"/>
  </mergeCells>
  <phoneticPr fontId="3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5"/>
  <sheetViews>
    <sheetView zoomScale="70" zoomScaleNormal="70" workbookViewId="0">
      <selection activeCell="E22" sqref="E22"/>
    </sheetView>
  </sheetViews>
  <sheetFormatPr defaultRowHeight="18" customHeight="1"/>
  <cols>
    <col min="1" max="1" width="16.28515625" bestFit="1" customWidth="1"/>
    <col min="2" max="2" width="9.7109375" customWidth="1"/>
    <col min="3" max="3" width="14.7109375" bestFit="1" customWidth="1"/>
    <col min="4" max="4" width="9.7109375" customWidth="1"/>
    <col min="5" max="5" width="47.5703125" customWidth="1"/>
    <col min="6" max="6" width="16" customWidth="1"/>
    <col min="7" max="7" width="16.42578125" bestFit="1" customWidth="1"/>
    <col min="8" max="8" width="19.5703125" customWidth="1"/>
    <col min="9" max="9" width="12.28515625" bestFit="1" customWidth="1"/>
    <col min="10" max="10" width="10.7109375" customWidth="1"/>
    <col min="11" max="11" width="15.42578125" bestFit="1" customWidth="1"/>
    <col min="12" max="12" width="9.5703125" customWidth="1"/>
    <col min="13" max="13" width="23.28515625" customWidth="1"/>
    <col min="14" max="15" width="16.5703125" customWidth="1"/>
    <col min="16" max="16" width="20.5703125" customWidth="1"/>
    <col min="17" max="17" width="32.7109375" bestFit="1" customWidth="1"/>
    <col min="18" max="18" width="29.28515625" bestFit="1" customWidth="1"/>
    <col min="19" max="19" width="15" bestFit="1" customWidth="1"/>
    <col min="20" max="20" width="16.42578125" bestFit="1" customWidth="1"/>
    <col min="21" max="21" width="7.7109375" bestFit="1" customWidth="1"/>
    <col min="22" max="22" width="23" bestFit="1" customWidth="1"/>
    <col min="23" max="23" width="48.28515625" bestFit="1" customWidth="1"/>
    <col min="24" max="24" width="21.42578125" bestFit="1" customWidth="1"/>
    <col min="25" max="25" width="18.7109375" bestFit="1" customWidth="1"/>
    <col min="26" max="26" width="8.7109375" bestFit="1" customWidth="1"/>
  </cols>
  <sheetData>
    <row r="1" spans="1:26" s="26" customFormat="1" ht="45">
      <c r="A1" s="43" t="s">
        <v>218</v>
      </c>
      <c r="B1" s="43" t="s">
        <v>219</v>
      </c>
      <c r="C1" s="43" t="s">
        <v>220</v>
      </c>
      <c r="D1" s="43" t="s">
        <v>221</v>
      </c>
      <c r="E1" s="43" t="s">
        <v>151</v>
      </c>
      <c r="F1" s="43" t="s">
        <v>222</v>
      </c>
      <c r="G1" s="43" t="s">
        <v>223</v>
      </c>
      <c r="H1" s="43" t="s">
        <v>224</v>
      </c>
      <c r="I1" s="43" t="s">
        <v>225</v>
      </c>
      <c r="J1" s="43" t="s">
        <v>226</v>
      </c>
      <c r="K1" s="43" t="s">
        <v>227</v>
      </c>
      <c r="L1" s="43" t="s">
        <v>228</v>
      </c>
      <c r="M1" s="43" t="s">
        <v>229</v>
      </c>
      <c r="N1" s="43" t="s">
        <v>230</v>
      </c>
      <c r="O1" s="43" t="s">
        <v>231</v>
      </c>
      <c r="P1" s="43" t="s">
        <v>232</v>
      </c>
      <c r="Q1" s="43" t="s">
        <v>151</v>
      </c>
      <c r="R1" s="43" t="s">
        <v>233</v>
      </c>
      <c r="S1" s="43" t="s">
        <v>234</v>
      </c>
      <c r="T1" s="43" t="s">
        <v>235</v>
      </c>
      <c r="U1" s="43" t="s">
        <v>236</v>
      </c>
      <c r="V1" s="43" t="s">
        <v>237</v>
      </c>
      <c r="W1" s="43" t="s">
        <v>238</v>
      </c>
      <c r="X1" s="43" t="s">
        <v>239</v>
      </c>
      <c r="Y1" s="43" t="s">
        <v>240</v>
      </c>
      <c r="Z1" s="43" t="s">
        <v>241</v>
      </c>
    </row>
    <row r="2" spans="1:26" ht="24.75" customHeight="1">
      <c r="A2" s="27" t="s">
        <v>29</v>
      </c>
      <c r="B2" s="28">
        <v>24</v>
      </c>
      <c r="C2" s="31">
        <v>80564000</v>
      </c>
      <c r="D2" s="31">
        <v>4</v>
      </c>
      <c r="E2" s="27" t="s">
        <v>215</v>
      </c>
      <c r="F2" s="29" t="s">
        <v>242</v>
      </c>
      <c r="G2" s="28">
        <v>180</v>
      </c>
      <c r="H2" s="77" t="s">
        <v>243</v>
      </c>
      <c r="I2" s="28">
        <v>32</v>
      </c>
      <c r="J2" s="28">
        <v>128</v>
      </c>
      <c r="K2" s="28">
        <v>700</v>
      </c>
      <c r="L2" s="29" t="s">
        <v>244</v>
      </c>
      <c r="M2" s="42" t="s">
        <v>127</v>
      </c>
      <c r="N2" s="28"/>
      <c r="O2" s="28" t="s">
        <v>245</v>
      </c>
      <c r="P2" s="28">
        <v>80542426</v>
      </c>
      <c r="Q2" s="30" t="s">
        <v>246</v>
      </c>
      <c r="R2" s="37" t="s">
        <v>247</v>
      </c>
      <c r="S2" s="28" t="s">
        <v>248</v>
      </c>
      <c r="T2" s="30" t="s">
        <v>249</v>
      </c>
      <c r="U2" s="28">
        <v>24</v>
      </c>
      <c r="V2" s="29" t="s">
        <v>250</v>
      </c>
      <c r="W2" s="29" t="s">
        <v>251</v>
      </c>
      <c r="X2" s="28" t="s">
        <v>252</v>
      </c>
      <c r="Y2" s="28">
        <v>12</v>
      </c>
      <c r="Z2" s="28" t="s">
        <v>253</v>
      </c>
    </row>
    <row r="3" spans="1:26" ht="24.75" customHeight="1">
      <c r="A3" s="27" t="s">
        <v>29</v>
      </c>
      <c r="B3" s="28">
        <v>24</v>
      </c>
      <c r="C3" s="31">
        <v>559503253</v>
      </c>
      <c r="D3" s="31">
        <v>4</v>
      </c>
      <c r="E3" s="27" t="s">
        <v>216</v>
      </c>
      <c r="F3" s="29" t="s">
        <v>254</v>
      </c>
      <c r="G3" s="28">
        <v>210</v>
      </c>
      <c r="H3" s="77" t="s">
        <v>255</v>
      </c>
      <c r="I3" s="77">
        <v>32.4</v>
      </c>
      <c r="J3" s="42">
        <v>129.6</v>
      </c>
      <c r="K3" s="28">
        <v>700</v>
      </c>
      <c r="L3" s="29" t="s">
        <v>256</v>
      </c>
      <c r="M3" s="42" t="s">
        <v>127</v>
      </c>
      <c r="N3" s="37"/>
      <c r="O3" s="77" t="s">
        <v>257</v>
      </c>
      <c r="Q3" s="30"/>
      <c r="R3" s="28"/>
      <c r="S3" s="29"/>
      <c r="T3" s="29"/>
      <c r="U3" s="28"/>
      <c r="V3" s="28"/>
      <c r="W3" s="28"/>
    </row>
    <row r="4" spans="1:26" ht="23.25" customHeight="1">
      <c r="A4" s="27" t="s">
        <v>29</v>
      </c>
      <c r="B4" s="28">
        <v>24</v>
      </c>
      <c r="C4" s="31">
        <v>80563200</v>
      </c>
      <c r="D4" s="31">
        <v>4</v>
      </c>
      <c r="E4" s="27" t="s">
        <v>217</v>
      </c>
      <c r="F4" s="29" t="s">
        <v>258</v>
      </c>
      <c r="G4" s="28">
        <v>200</v>
      </c>
      <c r="H4" s="77" t="s">
        <v>259</v>
      </c>
      <c r="I4" s="28">
        <v>32</v>
      </c>
      <c r="J4" s="28">
        <v>128</v>
      </c>
      <c r="K4" s="28">
        <v>900</v>
      </c>
      <c r="L4" s="29" t="s">
        <v>244</v>
      </c>
      <c r="M4" s="42" t="s">
        <v>127</v>
      </c>
      <c r="N4" s="28"/>
      <c r="O4" s="28" t="s">
        <v>245</v>
      </c>
      <c r="P4" s="28">
        <v>80542426</v>
      </c>
      <c r="Q4" s="30" t="s">
        <v>246</v>
      </c>
      <c r="R4" s="37" t="s">
        <v>247</v>
      </c>
      <c r="S4" s="28" t="s">
        <v>248</v>
      </c>
      <c r="T4" s="30" t="s">
        <v>260</v>
      </c>
      <c r="U4" s="28">
        <v>24</v>
      </c>
      <c r="V4" s="29" t="s">
        <v>250</v>
      </c>
      <c r="W4" s="29" t="s">
        <v>251</v>
      </c>
      <c r="X4" s="28" t="s">
        <v>261</v>
      </c>
      <c r="Y4" s="28">
        <v>11</v>
      </c>
      <c r="Z4" s="28" t="s">
        <v>253</v>
      </c>
    </row>
    <row r="5" spans="1:26" ht="12.75">
      <c r="B5" s="32"/>
      <c r="C5" s="33"/>
      <c r="D5" s="33"/>
      <c r="E5" s="34"/>
      <c r="F5" s="35"/>
      <c r="G5" s="32"/>
      <c r="H5" s="32"/>
      <c r="I5" s="35"/>
      <c r="J5" s="36"/>
      <c r="K5" s="32"/>
      <c r="M5" s="78"/>
    </row>
    <row r="6" spans="1:26" ht="12.75">
      <c r="M6" s="78"/>
    </row>
    <row r="7" spans="1:26" ht="12.75">
      <c r="H7" s="22"/>
    </row>
    <row r="8" spans="1:26" ht="12.75"/>
    <row r="9" spans="1:26" ht="12.75"/>
    <row r="10" spans="1:26" ht="12.75"/>
    <row r="11" spans="1:26" ht="12.75"/>
    <row r="12" spans="1:26" ht="39" customHeight="1">
      <c r="J12" s="84"/>
      <c r="K12" s="84"/>
      <c r="L12" s="89"/>
    </row>
    <row r="13" spans="1:26" ht="25.9" customHeight="1">
      <c r="A13" s="83"/>
      <c r="B13" s="84"/>
      <c r="C13" s="85"/>
      <c r="D13" s="85"/>
      <c r="E13" s="83"/>
      <c r="F13" s="83"/>
      <c r="G13" s="86"/>
      <c r="H13" s="87"/>
      <c r="I13" s="88"/>
      <c r="J13" s="88"/>
      <c r="K13" s="84"/>
      <c r="L13" s="89"/>
      <c r="M13" s="80"/>
    </row>
    <row r="14" spans="1:26" ht="14.25">
      <c r="K14" s="81"/>
      <c r="L14" s="82"/>
    </row>
    <row r="15" spans="1:26" ht="12.75"/>
  </sheetData>
  <phoneticPr fontId="13" type="noConversion"/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5"/>
  <sheetViews>
    <sheetView zoomScale="70" zoomScaleNormal="70" workbookViewId="0">
      <selection activeCell="H24" sqref="H24"/>
    </sheetView>
  </sheetViews>
  <sheetFormatPr defaultRowHeight="12.75"/>
  <cols>
    <col min="1" max="1" width="39.5703125" customWidth="1"/>
    <col min="2" max="2" width="23.5703125" customWidth="1"/>
    <col min="3" max="3" width="26.5703125" customWidth="1"/>
    <col min="4" max="4" width="31.7109375" customWidth="1"/>
    <col min="5" max="5" width="31.42578125" customWidth="1"/>
    <col min="6" max="6" width="30.28515625" customWidth="1"/>
    <col min="7" max="7" width="11.7109375" bestFit="1" customWidth="1"/>
    <col min="10" max="10" width="19.7109375" bestFit="1" customWidth="1"/>
    <col min="11" max="11" width="24.28515625" bestFit="1" customWidth="1"/>
    <col min="12" max="13" width="12.42578125" bestFit="1" customWidth="1"/>
  </cols>
  <sheetData>
    <row r="1" spans="1:11" ht="18.75" customHeight="1" thickBot="1">
      <c r="A1" s="51" t="s">
        <v>262</v>
      </c>
      <c r="B1" s="52">
        <v>150</v>
      </c>
      <c r="C1" s="53" t="s">
        <v>263</v>
      </c>
      <c r="D1" s="179" t="s">
        <v>29</v>
      </c>
      <c r="E1" s="180"/>
      <c r="F1" s="180"/>
    </row>
    <row r="2" spans="1:11" ht="18.75" customHeight="1" thickBot="1">
      <c r="A2" s="54" t="s">
        <v>264</v>
      </c>
      <c r="B2" s="52">
        <v>25.6</v>
      </c>
      <c r="C2" s="53" t="s">
        <v>263</v>
      </c>
      <c r="D2" s="179"/>
      <c r="E2" s="180"/>
      <c r="F2" s="180"/>
    </row>
    <row r="3" spans="1:11" ht="24" customHeight="1" thickBot="1">
      <c r="A3" s="55" t="s">
        <v>265</v>
      </c>
      <c r="B3" s="56">
        <f>B1*0.95</f>
        <v>142.5</v>
      </c>
      <c r="C3" s="72" t="s">
        <v>266</v>
      </c>
      <c r="D3" s="181"/>
      <c r="E3" s="182"/>
      <c r="F3" s="182"/>
    </row>
    <row r="4" spans="1:11" ht="18.75" thickBot="1">
      <c r="A4" s="183" t="s">
        <v>267</v>
      </c>
      <c r="B4" s="184"/>
      <c r="C4" s="57" t="s">
        <v>268</v>
      </c>
      <c r="D4" s="58" t="s">
        <v>269</v>
      </c>
      <c r="E4" s="58" t="s">
        <v>270</v>
      </c>
      <c r="F4" s="69" t="s">
        <v>270</v>
      </c>
    </row>
    <row r="5" spans="1:11" ht="54.75" thickBot="1">
      <c r="A5" s="59" t="s">
        <v>271</v>
      </c>
      <c r="B5" s="96" t="s">
        <v>272</v>
      </c>
      <c r="C5" s="61" t="s">
        <v>273</v>
      </c>
      <c r="D5" s="61" t="s">
        <v>274</v>
      </c>
      <c r="E5" s="61" t="s">
        <v>275</v>
      </c>
      <c r="F5" s="61" t="s">
        <v>276</v>
      </c>
    </row>
    <row r="6" spans="1:11" ht="18.75" thickBot="1">
      <c r="A6" s="20" t="s">
        <v>277</v>
      </c>
      <c r="B6" s="62">
        <v>168</v>
      </c>
      <c r="C6" s="62">
        <v>168</v>
      </c>
      <c r="D6" s="62">
        <v>168</v>
      </c>
      <c r="E6" s="66">
        <v>168</v>
      </c>
      <c r="F6" s="70">
        <v>168</v>
      </c>
      <c r="J6" s="98" t="s">
        <v>125</v>
      </c>
      <c r="K6" s="99" t="s">
        <v>278</v>
      </c>
    </row>
    <row r="7" spans="1:11" ht="18.75" thickBot="1">
      <c r="A7" s="20" t="s">
        <v>279</v>
      </c>
      <c r="B7" s="62">
        <v>936</v>
      </c>
      <c r="C7" s="62">
        <v>320</v>
      </c>
      <c r="D7" s="62">
        <v>330</v>
      </c>
      <c r="E7" s="66">
        <v>330</v>
      </c>
      <c r="F7" s="70">
        <v>520</v>
      </c>
      <c r="J7" s="100" t="s">
        <v>280</v>
      </c>
      <c r="K7" s="101" t="s">
        <v>281</v>
      </c>
    </row>
    <row r="8" spans="1:11" ht="18.75" thickBot="1">
      <c r="A8" s="20" t="s">
        <v>282</v>
      </c>
      <c r="B8" s="62">
        <v>624</v>
      </c>
      <c r="C8" s="62">
        <v>228</v>
      </c>
      <c r="D8" s="62">
        <v>228</v>
      </c>
      <c r="E8" s="66">
        <v>228</v>
      </c>
      <c r="F8" s="71">
        <v>264</v>
      </c>
      <c r="J8" s="100" t="s">
        <v>283</v>
      </c>
      <c r="K8" s="101">
        <v>150</v>
      </c>
    </row>
    <row r="9" spans="1:11" ht="18.75" thickBot="1">
      <c r="A9" s="20" t="s">
        <v>284</v>
      </c>
      <c r="B9" s="62" t="s">
        <v>285</v>
      </c>
      <c r="C9" s="62"/>
      <c r="D9" s="62">
        <v>168</v>
      </c>
      <c r="E9" s="66">
        <v>168</v>
      </c>
      <c r="F9" s="71">
        <v>180</v>
      </c>
      <c r="J9" s="102" t="s">
        <v>286</v>
      </c>
      <c r="K9" s="103">
        <v>650</v>
      </c>
    </row>
    <row r="10" spans="1:11" ht="18.75" thickBot="1">
      <c r="A10" s="20" t="s">
        <v>287</v>
      </c>
      <c r="B10" s="62">
        <v>30</v>
      </c>
      <c r="C10" s="62"/>
      <c r="D10" s="62"/>
      <c r="E10" s="66">
        <v>9</v>
      </c>
      <c r="F10" s="71">
        <v>9</v>
      </c>
      <c r="J10" s="102" t="s">
        <v>182</v>
      </c>
      <c r="K10" s="103">
        <v>27</v>
      </c>
    </row>
    <row r="11" spans="1:11" ht="18.75" thickBot="1">
      <c r="A11" s="63" t="s">
        <v>288</v>
      </c>
      <c r="B11" s="64">
        <v>2318</v>
      </c>
      <c r="C11" s="65">
        <f>SUM(C6:C10)</f>
        <v>716</v>
      </c>
      <c r="D11" s="65">
        <f>SUM(D6:D10)</f>
        <v>894</v>
      </c>
      <c r="E11" s="65">
        <f>SUM(E6:E10)</f>
        <v>903</v>
      </c>
      <c r="F11" s="65">
        <f>SUM(F6:F10)</f>
        <v>1141</v>
      </c>
      <c r="J11" s="105"/>
      <c r="K11" s="106" t="s">
        <v>289</v>
      </c>
    </row>
    <row r="12" spans="1:11" ht="18.75" thickBot="1">
      <c r="A12" s="185" t="s">
        <v>290</v>
      </c>
      <c r="B12" s="186"/>
      <c r="C12" s="73">
        <f>B3/(C11/B2)*60</f>
        <v>305.69832402234636</v>
      </c>
      <c r="D12" s="73">
        <f>B3/(D11/B2)*60</f>
        <v>244.8322147651007</v>
      </c>
      <c r="E12" s="73">
        <f>B3/(E11/B2)*60</f>
        <v>242.39202657807309</v>
      </c>
      <c r="F12" s="73">
        <f>B3/(F11/B2)*60</f>
        <v>191.83172655565295</v>
      </c>
      <c r="J12" s="176" t="s">
        <v>291</v>
      </c>
      <c r="K12" s="104" t="s">
        <v>292</v>
      </c>
    </row>
    <row r="13" spans="1:11" ht="18.75" thickBot="1">
      <c r="A13" s="185" t="s">
        <v>293</v>
      </c>
      <c r="B13" s="186"/>
      <c r="C13" s="74">
        <f>C12/60</f>
        <v>5.0949720670391061</v>
      </c>
      <c r="D13" s="74">
        <f t="shared" ref="D13" si="0">D12/60</f>
        <v>4.0805369127516782</v>
      </c>
      <c r="E13" s="74">
        <f>E12/60</f>
        <v>4.0398671096345513</v>
      </c>
      <c r="F13" s="75">
        <f t="shared" ref="F13" si="1">F12/60</f>
        <v>3.1971954425942157</v>
      </c>
      <c r="J13" s="177"/>
      <c r="K13" s="104" t="s">
        <v>294</v>
      </c>
    </row>
    <row r="14" spans="1:11" ht="18.75" thickBot="1">
      <c r="J14" s="178" t="s">
        <v>295</v>
      </c>
      <c r="K14" s="104" t="s">
        <v>296</v>
      </c>
    </row>
    <row r="15" spans="1:11" ht="18.75" customHeight="1" thickBot="1">
      <c r="A15" s="51" t="s">
        <v>262</v>
      </c>
      <c r="B15" s="52">
        <v>180</v>
      </c>
      <c r="C15" s="53" t="s">
        <v>263</v>
      </c>
      <c r="D15" s="179" t="s">
        <v>29</v>
      </c>
      <c r="E15" s="180"/>
      <c r="F15" s="180"/>
      <c r="J15" s="177"/>
      <c r="K15" s="104" t="s">
        <v>297</v>
      </c>
    </row>
    <row r="16" spans="1:11" ht="18.75" customHeight="1" thickBot="1">
      <c r="A16" s="54" t="s">
        <v>264</v>
      </c>
      <c r="B16" s="52">
        <v>24</v>
      </c>
      <c r="C16" s="53" t="s">
        <v>263</v>
      </c>
      <c r="D16" s="179"/>
      <c r="E16" s="180"/>
      <c r="F16" s="180"/>
    </row>
    <row r="17" spans="1:6" ht="24" customHeight="1" thickBot="1">
      <c r="A17" s="55" t="s">
        <v>298</v>
      </c>
      <c r="B17" s="56">
        <f>B15*0.95</f>
        <v>171</v>
      </c>
      <c r="C17" s="72" t="s">
        <v>299</v>
      </c>
      <c r="D17" s="181"/>
      <c r="E17" s="182"/>
      <c r="F17" s="182"/>
    </row>
    <row r="18" spans="1:6" ht="18.75" thickBot="1">
      <c r="A18" s="183" t="s">
        <v>267</v>
      </c>
      <c r="B18" s="184"/>
      <c r="C18" s="57" t="s">
        <v>268</v>
      </c>
      <c r="D18" s="58" t="s">
        <v>269</v>
      </c>
      <c r="E18" s="58" t="s">
        <v>270</v>
      </c>
      <c r="F18" s="69" t="s">
        <v>270</v>
      </c>
    </row>
    <row r="19" spans="1:6" ht="54">
      <c r="A19" s="59" t="s">
        <v>271</v>
      </c>
      <c r="B19" s="60" t="s">
        <v>300</v>
      </c>
      <c r="C19" s="61" t="s">
        <v>273</v>
      </c>
      <c r="D19" s="61" t="s">
        <v>274</v>
      </c>
      <c r="E19" s="61" t="s">
        <v>275</v>
      </c>
      <c r="F19" s="61" t="s">
        <v>276</v>
      </c>
    </row>
    <row r="20" spans="1:6" ht="18">
      <c r="A20" s="20" t="s">
        <v>277</v>
      </c>
      <c r="B20" s="62">
        <v>168</v>
      </c>
      <c r="C20" s="62">
        <v>168</v>
      </c>
      <c r="D20" s="62">
        <v>168</v>
      </c>
      <c r="E20" s="66">
        <v>168</v>
      </c>
      <c r="F20" s="70">
        <v>168</v>
      </c>
    </row>
    <row r="21" spans="1:6" ht="18">
      <c r="A21" s="20" t="s">
        <v>279</v>
      </c>
      <c r="B21" s="62">
        <v>936</v>
      </c>
      <c r="C21" s="62">
        <v>380</v>
      </c>
      <c r="D21" s="62">
        <v>380</v>
      </c>
      <c r="E21" s="66">
        <v>400</v>
      </c>
      <c r="F21" s="70">
        <v>600</v>
      </c>
    </row>
    <row r="22" spans="1:6" ht="18">
      <c r="A22" s="20" t="s">
        <v>282</v>
      </c>
      <c r="B22" s="62">
        <v>624</v>
      </c>
      <c r="C22" s="62">
        <v>240</v>
      </c>
      <c r="D22" s="62">
        <v>240</v>
      </c>
      <c r="E22" s="66">
        <v>240</v>
      </c>
      <c r="F22" s="71">
        <v>264</v>
      </c>
    </row>
    <row r="23" spans="1:6" ht="18">
      <c r="A23" s="20" t="s">
        <v>284</v>
      </c>
      <c r="B23" s="62" t="s">
        <v>285</v>
      </c>
      <c r="C23" s="62"/>
      <c r="D23" s="62">
        <v>168</v>
      </c>
      <c r="E23" s="66">
        <v>168</v>
      </c>
      <c r="F23" s="71">
        <v>192</v>
      </c>
    </row>
    <row r="24" spans="1:6" ht="18.75" thickBot="1">
      <c r="A24" s="20" t="s">
        <v>287</v>
      </c>
      <c r="B24" s="62">
        <v>30</v>
      </c>
      <c r="C24" s="62"/>
      <c r="D24" s="62"/>
      <c r="E24" s="66">
        <v>9</v>
      </c>
      <c r="F24" s="71">
        <v>9</v>
      </c>
    </row>
    <row r="25" spans="1:6" ht="18.75" thickBot="1">
      <c r="A25" s="63" t="s">
        <v>288</v>
      </c>
      <c r="B25" s="64">
        <v>2318</v>
      </c>
      <c r="C25" s="65">
        <f>SUM(C20:C24)</f>
        <v>788</v>
      </c>
      <c r="D25" s="65">
        <f>SUM(D20:D24)</f>
        <v>956</v>
      </c>
      <c r="E25" s="65">
        <f>SUM(E20:E24)</f>
        <v>985</v>
      </c>
      <c r="F25" s="65">
        <f>SUM(F20:F24)</f>
        <v>1233</v>
      </c>
    </row>
    <row r="26" spans="1:6" ht="18.75" thickBot="1">
      <c r="A26" s="187" t="s">
        <v>301</v>
      </c>
      <c r="B26" s="188"/>
      <c r="C26" s="73">
        <f>B17/(C25/B16)*60</f>
        <v>312.48730964467006</v>
      </c>
      <c r="D26" s="73">
        <f>B17/(D25/B16)*60</f>
        <v>257.57322175732213</v>
      </c>
      <c r="E26" s="73">
        <f>B17/(E25/B16)*60</f>
        <v>249.98984771573603</v>
      </c>
      <c r="F26" s="73">
        <f>B17/(F25/B16)*60</f>
        <v>199.70802919708029</v>
      </c>
    </row>
    <row r="27" spans="1:6" ht="18.75" thickBot="1">
      <c r="A27" s="187" t="s">
        <v>302</v>
      </c>
      <c r="B27" s="188"/>
      <c r="C27" s="74">
        <f>C26/60</f>
        <v>5.2081218274111674</v>
      </c>
      <c r="D27" s="74">
        <f t="shared" ref="D27" si="2">D26/60</f>
        <v>4.2928870292887025</v>
      </c>
      <c r="E27" s="74">
        <f>E26/60</f>
        <v>4.1664974619289339</v>
      </c>
      <c r="F27" s="75">
        <f t="shared" ref="F27" si="3">F26/60</f>
        <v>3.3284671532846715</v>
      </c>
    </row>
    <row r="28" spans="1:6" ht="13.5" thickBot="1"/>
    <row r="29" spans="1:6" ht="18.75" customHeight="1" thickBot="1">
      <c r="A29" s="51" t="s">
        <v>262</v>
      </c>
      <c r="B29" s="52">
        <v>205</v>
      </c>
      <c r="C29" s="53" t="s">
        <v>263</v>
      </c>
      <c r="D29" s="179" t="s">
        <v>29</v>
      </c>
      <c r="E29" s="180"/>
      <c r="F29" s="180"/>
    </row>
    <row r="30" spans="1:6" ht="18.75" customHeight="1" thickBot="1">
      <c r="A30" s="54" t="s">
        <v>264</v>
      </c>
      <c r="B30" s="52">
        <v>24</v>
      </c>
      <c r="C30" s="53" t="s">
        <v>263</v>
      </c>
      <c r="D30" s="179"/>
      <c r="E30" s="180"/>
      <c r="F30" s="180"/>
    </row>
    <row r="31" spans="1:6" ht="24" customHeight="1" thickBot="1">
      <c r="A31" s="55" t="s">
        <v>298</v>
      </c>
      <c r="B31" s="56">
        <f>B29*0.95</f>
        <v>194.75</v>
      </c>
      <c r="C31" s="72" t="s">
        <v>303</v>
      </c>
      <c r="D31" s="181"/>
      <c r="E31" s="182"/>
      <c r="F31" s="182"/>
    </row>
    <row r="32" spans="1:6" ht="18.75" thickBot="1">
      <c r="A32" s="183" t="s">
        <v>267</v>
      </c>
      <c r="B32" s="184"/>
      <c r="C32" s="57" t="s">
        <v>268</v>
      </c>
      <c r="D32" s="58" t="s">
        <v>269</v>
      </c>
      <c r="E32" s="58" t="s">
        <v>270</v>
      </c>
      <c r="F32" s="69" t="s">
        <v>270</v>
      </c>
    </row>
    <row r="33" spans="1:6" ht="54">
      <c r="A33" s="59" t="s">
        <v>271</v>
      </c>
      <c r="B33" s="60" t="s">
        <v>300</v>
      </c>
      <c r="C33" s="61" t="s">
        <v>273</v>
      </c>
      <c r="D33" s="61" t="s">
        <v>274</v>
      </c>
      <c r="E33" s="61" t="s">
        <v>275</v>
      </c>
      <c r="F33" s="61" t="s">
        <v>276</v>
      </c>
    </row>
    <row r="34" spans="1:6" ht="18">
      <c r="A34" s="20" t="s">
        <v>277</v>
      </c>
      <c r="B34" s="62">
        <v>168</v>
      </c>
      <c r="C34" s="62">
        <v>168</v>
      </c>
      <c r="D34" s="62">
        <v>168</v>
      </c>
      <c r="E34" s="66">
        <v>168</v>
      </c>
      <c r="F34" s="70">
        <v>168</v>
      </c>
    </row>
    <row r="35" spans="1:6" ht="18">
      <c r="A35" s="20" t="s">
        <v>279</v>
      </c>
      <c r="B35" s="62">
        <v>936</v>
      </c>
      <c r="C35" s="62">
        <v>380</v>
      </c>
      <c r="D35" s="62">
        <v>380</v>
      </c>
      <c r="E35" s="66">
        <v>400</v>
      </c>
      <c r="F35" s="70">
        <v>600</v>
      </c>
    </row>
    <row r="36" spans="1:6" ht="18">
      <c r="A36" s="20" t="s">
        <v>282</v>
      </c>
      <c r="B36" s="62">
        <v>624</v>
      </c>
      <c r="C36" s="62">
        <v>240</v>
      </c>
      <c r="D36" s="62">
        <v>240</v>
      </c>
      <c r="E36" s="66">
        <v>240</v>
      </c>
      <c r="F36" s="71">
        <v>264</v>
      </c>
    </row>
    <row r="37" spans="1:6" ht="18">
      <c r="A37" s="20" t="s">
        <v>284</v>
      </c>
      <c r="B37" s="62" t="s">
        <v>285</v>
      </c>
      <c r="C37" s="62"/>
      <c r="D37" s="62">
        <v>168</v>
      </c>
      <c r="E37" s="66">
        <v>168</v>
      </c>
      <c r="F37" s="71">
        <v>192</v>
      </c>
    </row>
    <row r="38" spans="1:6" ht="18.75" thickBot="1">
      <c r="A38" s="20" t="s">
        <v>287</v>
      </c>
      <c r="B38" s="62">
        <v>30</v>
      </c>
      <c r="C38" s="62"/>
      <c r="D38" s="62"/>
      <c r="E38" s="66">
        <v>9</v>
      </c>
      <c r="F38" s="71">
        <v>9</v>
      </c>
    </row>
    <row r="39" spans="1:6" ht="18.75" thickBot="1">
      <c r="A39" s="63" t="s">
        <v>288</v>
      </c>
      <c r="B39" s="64">
        <v>2318</v>
      </c>
      <c r="C39" s="65">
        <f>SUM(C34:C38)</f>
        <v>788</v>
      </c>
      <c r="D39" s="65">
        <f>SUM(D34:D38)</f>
        <v>956</v>
      </c>
      <c r="E39" s="65">
        <f>SUM(E34:E38)</f>
        <v>985</v>
      </c>
      <c r="F39" s="65">
        <f>SUM(F34:F38)</f>
        <v>1233</v>
      </c>
    </row>
    <row r="40" spans="1:6" ht="18.75" thickBot="1">
      <c r="A40" s="185" t="s">
        <v>301</v>
      </c>
      <c r="B40" s="186"/>
      <c r="C40" s="73">
        <f>B31/(C39/B30)*60</f>
        <v>355.88832487309639</v>
      </c>
      <c r="D40" s="73">
        <f>B31/(D39/B30)*60</f>
        <v>293.347280334728</v>
      </c>
      <c r="E40" s="73">
        <f>B31/(E39/B30)*60</f>
        <v>284.71065989847716</v>
      </c>
      <c r="F40" s="73">
        <f>B31/(F39/B30)*60</f>
        <v>227.44525547445255</v>
      </c>
    </row>
    <row r="41" spans="1:6" ht="18.75" thickBot="1">
      <c r="A41" s="185" t="s">
        <v>302</v>
      </c>
      <c r="B41" s="186"/>
      <c r="C41" s="74">
        <f>C40/60</f>
        <v>5.9314720812182733</v>
      </c>
      <c r="D41" s="74">
        <f t="shared" ref="D41" si="4">D40/60</f>
        <v>4.8891213389121333</v>
      </c>
      <c r="E41" s="74">
        <f>E40/60</f>
        <v>4.7451776649746193</v>
      </c>
      <c r="F41" s="75">
        <f t="shared" ref="F41" si="5">F40/60</f>
        <v>3.7907542579075426</v>
      </c>
    </row>
    <row r="42" spans="1:6" ht="13.5" thickBot="1"/>
    <row r="43" spans="1:6" ht="18.75" customHeight="1" thickBot="1">
      <c r="A43" s="51" t="s">
        <v>262</v>
      </c>
      <c r="B43" s="52">
        <v>240</v>
      </c>
      <c r="C43" s="67" t="s">
        <v>263</v>
      </c>
      <c r="D43" s="179" t="s">
        <v>29</v>
      </c>
      <c r="E43" s="180"/>
      <c r="F43" s="180"/>
    </row>
    <row r="44" spans="1:6" ht="18.75" customHeight="1" thickBot="1">
      <c r="A44" s="54" t="s">
        <v>264</v>
      </c>
      <c r="B44" s="52">
        <v>24</v>
      </c>
      <c r="C44" s="67" t="s">
        <v>263</v>
      </c>
      <c r="D44" s="179"/>
      <c r="E44" s="180"/>
      <c r="F44" s="180"/>
    </row>
    <row r="45" spans="1:6" ht="24" customHeight="1" thickBot="1">
      <c r="A45" s="55" t="s">
        <v>304</v>
      </c>
      <c r="B45" s="68">
        <f>B43*0.6</f>
        <v>144</v>
      </c>
      <c r="C45" s="72" t="s">
        <v>305</v>
      </c>
      <c r="D45" s="181"/>
      <c r="E45" s="182"/>
      <c r="F45" s="182"/>
    </row>
    <row r="46" spans="1:6" ht="18.75" thickBot="1">
      <c r="A46" s="183" t="s">
        <v>267</v>
      </c>
      <c r="B46" s="184"/>
      <c r="C46" s="57" t="s">
        <v>268</v>
      </c>
      <c r="D46" s="69" t="s">
        <v>269</v>
      </c>
      <c r="E46" s="69" t="s">
        <v>306</v>
      </c>
      <c r="F46" s="69" t="s">
        <v>270</v>
      </c>
    </row>
    <row r="47" spans="1:6" ht="54">
      <c r="A47" s="59" t="s">
        <v>271</v>
      </c>
      <c r="B47" s="60" t="s">
        <v>300</v>
      </c>
      <c r="C47" s="61" t="s">
        <v>307</v>
      </c>
      <c r="D47" s="61" t="s">
        <v>308</v>
      </c>
      <c r="E47" s="61" t="s">
        <v>309</v>
      </c>
      <c r="F47" s="61" t="s">
        <v>276</v>
      </c>
    </row>
    <row r="48" spans="1:6" ht="18">
      <c r="A48" s="20" t="s">
        <v>277</v>
      </c>
      <c r="B48" s="62">
        <v>168</v>
      </c>
      <c r="C48" s="62">
        <v>168</v>
      </c>
      <c r="D48" s="62">
        <v>168</v>
      </c>
      <c r="E48" s="66">
        <v>168</v>
      </c>
      <c r="F48" s="70">
        <v>168</v>
      </c>
    </row>
    <row r="49" spans="1:6" ht="18">
      <c r="A49" s="20" t="s">
        <v>279</v>
      </c>
      <c r="B49" s="62">
        <v>936</v>
      </c>
      <c r="C49" s="62">
        <v>380</v>
      </c>
      <c r="D49" s="62">
        <v>380</v>
      </c>
      <c r="E49" s="66">
        <v>400</v>
      </c>
      <c r="F49" s="70">
        <v>600</v>
      </c>
    </row>
    <row r="50" spans="1:6" ht="18">
      <c r="A50" s="20" t="s">
        <v>282</v>
      </c>
      <c r="B50" s="62">
        <v>624</v>
      </c>
      <c r="C50" s="62">
        <v>240</v>
      </c>
      <c r="D50" s="62">
        <v>240</v>
      </c>
      <c r="E50" s="66">
        <v>240</v>
      </c>
      <c r="F50" s="71">
        <v>264</v>
      </c>
    </row>
    <row r="51" spans="1:6" ht="18">
      <c r="A51" s="20" t="s">
        <v>284</v>
      </c>
      <c r="B51" s="62" t="s">
        <v>285</v>
      </c>
      <c r="C51" s="62"/>
      <c r="D51" s="62">
        <v>168</v>
      </c>
      <c r="E51" s="66">
        <v>168</v>
      </c>
      <c r="F51" s="71">
        <v>192</v>
      </c>
    </row>
    <row r="52" spans="1:6" ht="18.75" thickBot="1">
      <c r="A52" s="20" t="s">
        <v>287</v>
      </c>
      <c r="B52" s="62">
        <v>30</v>
      </c>
      <c r="C52" s="62"/>
      <c r="D52" s="62"/>
      <c r="E52" s="66">
        <v>9</v>
      </c>
      <c r="F52" s="71">
        <v>9</v>
      </c>
    </row>
    <row r="53" spans="1:6" ht="18.75" thickBot="1">
      <c r="A53" s="63" t="s">
        <v>288</v>
      </c>
      <c r="B53" s="64">
        <v>2318</v>
      </c>
      <c r="C53" s="65">
        <f>SUM(C48:C52)</f>
        <v>788</v>
      </c>
      <c r="D53" s="65">
        <f>SUM(D48:D52)</f>
        <v>956</v>
      </c>
      <c r="E53" s="65">
        <f>SUM(E48:E52)</f>
        <v>985</v>
      </c>
      <c r="F53" s="65">
        <f>SUM(F48:F52)</f>
        <v>1233</v>
      </c>
    </row>
    <row r="54" spans="1:6" ht="18.75" thickBot="1">
      <c r="A54" s="185" t="s">
        <v>310</v>
      </c>
      <c r="B54" s="186"/>
      <c r="C54" s="73">
        <f>B45/(C53/B44)*60</f>
        <v>263.14720812182742</v>
      </c>
      <c r="D54" s="73">
        <f>B45/(D53/B44)*60</f>
        <v>216.90376569037656</v>
      </c>
      <c r="E54" s="73">
        <f>B45/(E53/B44)*60</f>
        <v>210.51776649746193</v>
      </c>
      <c r="F54" s="73">
        <f>B45/(F53/B44)*60</f>
        <v>168.17518248175185</v>
      </c>
    </row>
    <row r="55" spans="1:6" ht="18.75" thickBot="1">
      <c r="A55" s="185" t="s">
        <v>311</v>
      </c>
      <c r="B55" s="186"/>
      <c r="C55" s="75">
        <f>C54/60</f>
        <v>4.3857868020304567</v>
      </c>
      <c r="D55" s="75">
        <f t="shared" ref="D55:F55" si="6">D54/60</f>
        <v>3.6150627615062758</v>
      </c>
      <c r="E55" s="75">
        <f t="shared" si="6"/>
        <v>3.5086294416243655</v>
      </c>
      <c r="F55" s="75">
        <f t="shared" si="6"/>
        <v>2.8029197080291977</v>
      </c>
    </row>
  </sheetData>
  <mergeCells count="18">
    <mergeCell ref="A55:B55"/>
    <mergeCell ref="D1:F3"/>
    <mergeCell ref="D15:F17"/>
    <mergeCell ref="D29:F31"/>
    <mergeCell ref="A41:B41"/>
    <mergeCell ref="A4:B4"/>
    <mergeCell ref="A12:B12"/>
    <mergeCell ref="A18:B18"/>
    <mergeCell ref="A26:B26"/>
    <mergeCell ref="A27:B27"/>
    <mergeCell ref="A13:B13"/>
    <mergeCell ref="A32:B32"/>
    <mergeCell ref="A40:B40"/>
    <mergeCell ref="J12:J13"/>
    <mergeCell ref="J14:J15"/>
    <mergeCell ref="D43:F45"/>
    <mergeCell ref="A46:B46"/>
    <mergeCell ref="A54:B54"/>
  </mergeCells>
  <phoneticPr fontId="13" type="noConversion"/>
  <pageMargins left="0.7" right="0.7" top="0.75" bottom="0.75" header="0.3" footer="0.3"/>
  <pageSetup paperSize="9" orientation="portrait" r:id="rId1"/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102120-262f-4f6d-be7c-40f99fe7fb1e" xsi:nil="true"/>
    <lcf76f155ced4ddcb4097134ff3c332f xmlns="b7efd724-ec55-4578-ab7a-10f2c984af51">
      <Terms xmlns="http://schemas.microsoft.com/office/infopath/2007/PartnerControls"/>
    </lcf76f155ced4ddcb4097134ff3c332f>
  </documentManagement>
</p:properties>
</file>

<file path=customXml/item3.xml><?xml version="1.0" encoding="utf-8"?>
<Application xmlns="http://www.sap.com/cof/excel/application">
  <Version>2</Version>
  <Revision>2.7.501.89013</Revision>
</Application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FA70480891C48935BB403F91A8985" ma:contentTypeVersion="13" ma:contentTypeDescription="Create a new document." ma:contentTypeScope="" ma:versionID="b9812871a970d3979b68df8aaa426929">
  <xsd:schema xmlns:xsd="http://www.w3.org/2001/XMLSchema" xmlns:xs="http://www.w3.org/2001/XMLSchema" xmlns:p="http://schemas.microsoft.com/office/2006/metadata/properties" xmlns:ns2="b7efd724-ec55-4578-ab7a-10f2c984af51" xmlns:ns3="43102120-262f-4f6d-be7c-40f99fe7fb1e" targetNamespace="http://schemas.microsoft.com/office/2006/metadata/properties" ma:root="true" ma:fieldsID="fc0f6c1329cbedf8ef1996cf854676af" ns2:_="" ns3:_="">
    <xsd:import namespace="b7efd724-ec55-4578-ab7a-10f2c984af51"/>
    <xsd:import namespace="43102120-262f-4f6d-be7c-40f99fe7fb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fd724-ec55-4578-ab7a-10f2c984af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4d3e637-ff8d-4400-8b4f-c20cae65de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02120-262f-4f6d-be7c-40f99fe7fb1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07ec5ed-f84e-4598-910f-e95687870f5f}" ma:internalName="TaxCatchAll" ma:showField="CatchAllData" ma:web="43102120-262f-4f6d-be7c-40f99fe7fb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6D2FD2-3427-43C0-BAFB-86B580FFC9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139058-71A6-4DC8-8FE5-72659727DA84}">
  <ds:schemaRefs>
    <ds:schemaRef ds:uri="http://schemas.microsoft.com/office/2006/metadata/properties"/>
    <ds:schemaRef ds:uri="http://schemas.microsoft.com/office/infopath/2007/PartnerControls"/>
    <ds:schemaRef ds:uri="cac9c8eb-e931-40c4-a127-78ecdc19f0e1"/>
    <ds:schemaRef ds:uri="f20169c4-b766-48a0-82d0-0046e178340b"/>
  </ds:schemaRefs>
</ds:datastoreItem>
</file>

<file path=customXml/itemProps3.xml><?xml version="1.0" encoding="utf-8"?>
<ds:datastoreItem xmlns:ds="http://schemas.openxmlformats.org/officeDocument/2006/customXml" ds:itemID="{BE9F7863-84A9-4B1E-9AC3-D6F4DBB3D5E1}">
  <ds:schemaRefs>
    <ds:schemaRef ds:uri="http://www.sap.com/cof/excel/application"/>
  </ds:schemaRefs>
</ds:datastoreItem>
</file>

<file path=customXml/itemProps4.xml><?xml version="1.0" encoding="utf-8"?>
<ds:datastoreItem xmlns:ds="http://schemas.openxmlformats.org/officeDocument/2006/customXml" ds:itemID="{6C8573A7-722D-4976-8B4A-81A540C227E5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F18CC71B-1A19-495C-8548-0810F95273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Fact sheet</vt:lpstr>
      <vt:lpstr>Models</vt:lpstr>
      <vt:lpstr>Technical Specs</vt:lpstr>
      <vt:lpstr>Features</vt:lpstr>
      <vt:lpstr>Default Accessory</vt:lpstr>
      <vt:lpstr>Accessories</vt:lpstr>
      <vt:lpstr>EDC Battery Program</vt:lpstr>
      <vt:lpstr>Runing time calculater</vt:lpstr>
      <vt:lpstr>'Technical Specs'!Print_Area</vt:lpstr>
    </vt:vector>
  </TitlesOfParts>
  <Manager/>
  <Company>ALTO Danmark A/S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Factsheet template</dc:title>
  <dc:subject/>
  <dc:creator>ALTO</dc:creator>
  <cp:keywords/>
  <dc:description/>
  <cp:lastModifiedBy>Tine Maribo</cp:lastModifiedBy>
  <cp:revision/>
  <dcterms:created xsi:type="dcterms:W3CDTF">2004-11-01T10:10:33Z</dcterms:created>
  <dcterms:modified xsi:type="dcterms:W3CDTF">2025-04-22T10:25:24Z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0x010100E71FA70480891C48935BB403F91A8985</vt:lpwstr>
  </property>
  <property fmtid="{D5CDD505-2E9C-101B-9397-08002B2CF9AE}" pid="4" name="MSIP_Label_8af657d4-2045-4871-9872-e323e3545d60_Enabled">
    <vt:lpwstr>true</vt:lpwstr>
  </property>
  <property fmtid="{D5CDD505-2E9C-101B-9397-08002B2CF9AE}" pid="5" name="MSIP_Label_8af657d4-2045-4871-9872-e323e3545d60_SetDate">
    <vt:lpwstr>2021-04-19T02:22:25Z</vt:lpwstr>
  </property>
  <property fmtid="{D5CDD505-2E9C-101B-9397-08002B2CF9AE}" pid="6" name="MSIP_Label_8af657d4-2045-4871-9872-e323e3545d60_Method">
    <vt:lpwstr>Standard</vt:lpwstr>
  </property>
  <property fmtid="{D5CDD505-2E9C-101B-9397-08002B2CF9AE}" pid="7" name="MSIP_Label_8af657d4-2045-4871-9872-e323e3545d60_Name">
    <vt:lpwstr>Open sublabel</vt:lpwstr>
  </property>
  <property fmtid="{D5CDD505-2E9C-101B-9397-08002B2CF9AE}" pid="8" name="MSIP_Label_8af657d4-2045-4871-9872-e323e3545d60_SiteId">
    <vt:lpwstr>753c5d99-05be-4237-b4c5-fdb2e6b32ab2</vt:lpwstr>
  </property>
  <property fmtid="{D5CDD505-2E9C-101B-9397-08002B2CF9AE}" pid="9" name="MSIP_Label_8af657d4-2045-4871-9872-e323e3545d60_ActionId">
    <vt:lpwstr>60179750-f5a4-4c78-a111-b95857a02817</vt:lpwstr>
  </property>
  <property fmtid="{D5CDD505-2E9C-101B-9397-08002B2CF9AE}" pid="10" name="MSIP_Label_8af657d4-2045-4871-9872-e323e3545d60_ContentBits">
    <vt:lpwstr>0</vt:lpwstr>
  </property>
  <property fmtid="{D5CDD505-2E9C-101B-9397-08002B2CF9AE}" pid="11" name="CustomUiType">
    <vt:lpwstr>2</vt:lpwstr>
  </property>
  <property fmtid="{D5CDD505-2E9C-101B-9397-08002B2CF9AE}" pid="12" name="MediaServiceImageTags">
    <vt:lpwstr/>
  </property>
</Properties>
</file>